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Data" sheetId="1" r:id="rId1"/>
    <sheet name="Hnt Succ" sheetId="2" r:id="rId2"/>
    <sheet name="hrs per bird" sheetId="3" r:id="rId3"/>
    <sheet name="% Juv" sheetId="4" r:id="rId4"/>
    <sheet name="Hunter effort" sheetId="5" r:id="rId5"/>
  </sheets>
  <definedNames>
    <definedName name="_xlnm.Print_Area" localSheetId="0">'Data'!$A$1:$S$72</definedName>
  </definedNames>
  <calcPr fullCalcOnLoad="1"/>
</workbook>
</file>

<file path=xl/comments1.xml><?xml version="1.0" encoding="utf-8"?>
<comments xmlns="http://schemas.openxmlformats.org/spreadsheetml/2006/main">
  <authors>
    <author>JHeffelfinger</author>
  </authors>
  <commentList>
    <comment ref="P5" authorId="0">
      <text>
        <r>
          <rPr>
            <b/>
            <sz val="9"/>
            <rFont val="Tahoma"/>
            <family val="0"/>
          </rPr>
          <t>5 additional birds were recorded on Friday but hunters with no birds were not recorded so these 5 birds were omitted so CPU effort was not biased high.</t>
        </r>
      </text>
    </comment>
    <comment ref="P6" authorId="0">
      <text>
        <r>
          <rPr>
            <b/>
            <sz val="9"/>
            <rFont val="Tahoma"/>
            <family val="0"/>
          </rPr>
          <t>5 additional quail were recorded on Friday but hunters with no birds were not recorded so these 5 birds were omitted so CPU effort was not biased high.</t>
        </r>
        <r>
          <rPr>
            <sz val="9"/>
            <rFont val="Tahoma"/>
            <family val="0"/>
          </rPr>
          <t xml:space="preserve">
</t>
        </r>
      </text>
    </comment>
    <comment ref="P7" authorId="0">
      <text>
        <r>
          <rPr>
            <b/>
            <sz val="9"/>
            <rFont val="Tahoma"/>
            <family val="0"/>
          </rPr>
          <t>3 additional hunter days were recorded on Friday but hunters with no birds were not recorded so these 3 days were omitted so CPU effort was not biased high.</t>
        </r>
        <r>
          <rPr>
            <sz val="9"/>
            <rFont val="Tahoma"/>
            <family val="0"/>
          </rPr>
          <t xml:space="preserve">
</t>
        </r>
      </text>
    </comment>
    <comment ref="P8" authorId="0">
      <text>
        <r>
          <rPr>
            <b/>
            <sz val="9"/>
            <rFont val="Tahoma"/>
            <family val="0"/>
          </rPr>
          <t>14 additional hours were recorded on Friday but hunters with no birds were not recorded so these 14 hours were omitted so CPU effort was not biased high.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<sst xmlns="http://schemas.openxmlformats.org/spreadsheetml/2006/main" count="63" uniqueCount="24">
  <si>
    <t># of Hunter-days</t>
  </si>
  <si>
    <t># of Hunter-hours</t>
  </si>
  <si>
    <t># of Adults</t>
  </si>
  <si>
    <t># of Juveniles</t>
  </si>
  <si>
    <t>Total # aged</t>
  </si>
  <si>
    <t># of males</t>
  </si>
  <si>
    <t># of females</t>
  </si>
  <si>
    <t>Total # sexed</t>
  </si>
  <si>
    <t># Juvenile SCALED quail reported</t>
  </si>
  <si>
    <t># Adult SCALED quail reported</t>
  </si>
  <si>
    <t>FREEMAN ROAD</t>
  </si>
  <si>
    <t>Total # of SCALED quail reported</t>
  </si>
  <si>
    <t>Total # of GAMBEL'S quail reported</t>
  </si>
  <si>
    <t>Total # of ALL quail reported</t>
  </si>
  <si>
    <t>Bird/Day</t>
  </si>
  <si>
    <t>Birds/hour</t>
  </si>
  <si>
    <t>Hours/bird</t>
  </si>
  <si>
    <t>% Juveniles</t>
  </si>
  <si>
    <t>% Male</t>
  </si>
  <si>
    <t>Juveniles/Adult</t>
  </si>
  <si>
    <t>WILLOW SPRINGS ROAD</t>
  </si>
  <si>
    <t>COMBINED (BOTH CHECKSTATIONS)</t>
  </si>
  <si>
    <t>2000-15 Average</t>
  </si>
  <si>
    <t>2000-15 Ave.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</si>
</sst>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b/>
      <sz val="14.7"/>
      <color indexed="8"/>
      <name val="Arial"/>
      <family val="0"/>
    </font>
    <font>
      <b/>
      <sz val="14"/>
      <color indexed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" fontId="3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0" fontId="1" fillId="0" borderId="11" xfId="0" applyFont="1" applyBorder="1" applyAlignment="1">
      <alignment horizontal="right" wrapText="1"/>
    </xf>
    <xf numFmtId="164" fontId="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Hunt Success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15"/>
          <c:w val="0.971"/>
          <c:h val="0.78825"/>
        </c:manualLayout>
      </c:layout>
      <c:lineChart>
        <c:grouping val="standard"/>
        <c:varyColors val="0"/>
        <c:ser>
          <c:idx val="0"/>
          <c:order val="0"/>
          <c:tx>
            <c:strRef>
              <c:f>Data!$A$67</c:f>
              <c:strCache>
                <c:ptCount val="1"/>
                <c:pt idx="0">
                  <c:v>Bird/Day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Data!$B$53:$R$53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Data!$B$67:$R$67</c:f>
              <c:numCache>
                <c:ptCount val="17"/>
                <c:pt idx="0">
                  <c:v>0.8851674641148325</c:v>
                </c:pt>
                <c:pt idx="1">
                  <c:v>2.4182217343578487</c:v>
                </c:pt>
                <c:pt idx="2">
                  <c:v>1.0084210526315789</c:v>
                </c:pt>
                <c:pt idx="3">
                  <c:v>1.915686274509804</c:v>
                </c:pt>
                <c:pt idx="4">
                  <c:v>1.7442396313364055</c:v>
                </c:pt>
                <c:pt idx="5">
                  <c:v>2.7319148936170214</c:v>
                </c:pt>
                <c:pt idx="6">
                  <c:v>0.6999125109361329</c:v>
                </c:pt>
                <c:pt idx="7">
                  <c:v>1.2376681614349776</c:v>
                </c:pt>
                <c:pt idx="8">
                  <c:v>1.8636363636363635</c:v>
                </c:pt>
                <c:pt idx="9">
                  <c:v>1.8087649402390438</c:v>
                </c:pt>
                <c:pt idx="10">
                  <c:v>3.234782608695652</c:v>
                </c:pt>
                <c:pt idx="11">
                  <c:v>1.132596685082873</c:v>
                </c:pt>
                <c:pt idx="12">
                  <c:v>1.4017467248908297</c:v>
                </c:pt>
                <c:pt idx="13">
                  <c:v>1.8951965065502183</c:v>
                </c:pt>
                <c:pt idx="14">
                  <c:v>0.7183098591549296</c:v>
                </c:pt>
                <c:pt idx="15">
                  <c:v>1.3333333333333333</c:v>
                </c:pt>
                <c:pt idx="16">
                  <c:v>0.9897959183673469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Data!$A$68</c:f>
              <c:strCache>
                <c:ptCount val="1"/>
                <c:pt idx="0">
                  <c:v>Birds/hour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Data!$B$53:$R$53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Data!$B$68:$R$68</c:f>
              <c:numCache>
                <c:ptCount val="17"/>
                <c:pt idx="0">
                  <c:v>0.21292921542298102</c:v>
                </c:pt>
                <c:pt idx="1">
                  <c:v>0.5838855022528492</c:v>
                </c:pt>
                <c:pt idx="2">
                  <c:v>0.2296536018218866</c:v>
                </c:pt>
                <c:pt idx="3">
                  <c:v>0.49669547534316216</c:v>
                </c:pt>
                <c:pt idx="4">
                  <c:v>0.42172701949860725</c:v>
                </c:pt>
                <c:pt idx="5">
                  <c:v>0.6557711950970377</c:v>
                </c:pt>
                <c:pt idx="6">
                  <c:v>0.1709767044240222</c:v>
                </c:pt>
                <c:pt idx="7">
                  <c:v>0.2652570879384911</c:v>
                </c:pt>
                <c:pt idx="8">
                  <c:v>0.43405381561535067</c:v>
                </c:pt>
                <c:pt idx="9">
                  <c:v>0.40350175532151267</c:v>
                </c:pt>
                <c:pt idx="10">
                  <c:v>0.7362691736763978</c:v>
                </c:pt>
                <c:pt idx="11">
                  <c:v>0.27116402116402116</c:v>
                </c:pt>
                <c:pt idx="12">
                  <c:v>0.3214822233350025</c:v>
                </c:pt>
                <c:pt idx="13">
                  <c:v>0.42549019607843136</c:v>
                </c:pt>
                <c:pt idx="14">
                  <c:v>0.15692307692307692</c:v>
                </c:pt>
                <c:pt idx="15">
                  <c:v>0.3646308113035551</c:v>
                </c:pt>
                <c:pt idx="16">
                  <c:v>0.23261390887290168</c:v>
                </c:pt>
              </c:numCache>
            </c:numRef>
          </c:val>
          <c:smooth val="0"/>
        </c:ser>
        <c:marker val="1"/>
        <c:axId val="64422885"/>
        <c:axId val="37481874"/>
      </c:lineChart>
      <c:catAx>
        <c:axId val="64422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81874"/>
        <c:crosses val="autoZero"/>
        <c:auto val="1"/>
        <c:lblOffset val="100"/>
        <c:tickLblSkip val="1"/>
        <c:noMultiLvlLbl val="0"/>
      </c:catAx>
      <c:valAx>
        <c:axId val="37481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228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18825"/>
          <c:w val="0.576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Hours/bird harvested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05"/>
          <c:w val="0.971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Data!$A$69</c:f>
              <c:strCache>
                <c:ptCount val="1"/>
                <c:pt idx="0">
                  <c:v>Hours/bird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Data!$B$53:$R$53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Data!$B$69:$R$69</c:f>
              <c:numCache>
                <c:ptCount val="17"/>
                <c:pt idx="0">
                  <c:v>4.696396396396397</c:v>
                </c:pt>
                <c:pt idx="1">
                  <c:v>1.7126645483431684</c:v>
                </c:pt>
                <c:pt idx="2">
                  <c:v>4.354384133611691</c:v>
                </c:pt>
                <c:pt idx="3">
                  <c:v>2.013306038894575</c:v>
                </c:pt>
                <c:pt idx="4">
                  <c:v>2.371202113606341</c:v>
                </c:pt>
                <c:pt idx="5">
                  <c:v>1.5249221183800623</c:v>
                </c:pt>
                <c:pt idx="6">
                  <c:v>5.84875</c:v>
                </c:pt>
                <c:pt idx="7">
                  <c:v>3.7699275362318843</c:v>
                </c:pt>
                <c:pt idx="8">
                  <c:v>2.303861788617886</c:v>
                </c:pt>
                <c:pt idx="9">
                  <c:v>2.4783039647577096</c:v>
                </c:pt>
                <c:pt idx="10">
                  <c:v>1.3581989247311828</c:v>
                </c:pt>
                <c:pt idx="11">
                  <c:v>3.6878048780487807</c:v>
                </c:pt>
                <c:pt idx="12">
                  <c:v>3.1105919003115265</c:v>
                </c:pt>
                <c:pt idx="13">
                  <c:v>2.3502304147465436</c:v>
                </c:pt>
                <c:pt idx="14">
                  <c:v>6.372549019607843</c:v>
                </c:pt>
                <c:pt idx="15">
                  <c:v>2.7425</c:v>
                </c:pt>
                <c:pt idx="16">
                  <c:v>4.298969072164948</c:v>
                </c:pt>
              </c:numCache>
            </c:numRef>
          </c:val>
          <c:smooth val="0"/>
        </c:ser>
        <c:marker val="1"/>
        <c:axId val="4692939"/>
        <c:axId val="17833824"/>
      </c:lineChart>
      <c:catAx>
        <c:axId val="4692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33824"/>
        <c:crosses val="autoZero"/>
        <c:auto val="1"/>
        <c:lblOffset val="100"/>
        <c:tickLblSkip val="1"/>
        <c:noMultiLvlLbl val="0"/>
      </c:catAx>
      <c:valAx>
        <c:axId val="17833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29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6275"/>
          <c:y val="0.277"/>
          <c:w val="0.3492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Juveniles in Harvest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15"/>
          <c:w val="0.971"/>
          <c:h val="0.78825"/>
        </c:manualLayout>
      </c:layout>
      <c:lineChart>
        <c:grouping val="standard"/>
        <c:varyColors val="0"/>
        <c:ser>
          <c:idx val="0"/>
          <c:order val="0"/>
          <c:tx>
            <c:strRef>
              <c:f>Data!$A$70</c:f>
              <c:strCache>
                <c:ptCount val="1"/>
                <c:pt idx="0">
                  <c:v>% Juveniles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Data!$B$53:$R$53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Data!$B$70:$R$70</c:f>
              <c:numCache>
                <c:ptCount val="17"/>
                <c:pt idx="0">
                  <c:v>0.2695035460992908</c:v>
                </c:pt>
                <c:pt idx="1">
                  <c:v>0.7941483803552769</c:v>
                </c:pt>
                <c:pt idx="2">
                  <c:v>0.11949685534591195</c:v>
                </c:pt>
                <c:pt idx="3">
                  <c:v>0.5900383141762452</c:v>
                </c:pt>
                <c:pt idx="4">
                  <c:v>0.5056179775280899</c:v>
                </c:pt>
                <c:pt idx="5">
                  <c:v>0.7170868347338936</c:v>
                </c:pt>
                <c:pt idx="6">
                  <c:v>0.2403846153846154</c:v>
                </c:pt>
                <c:pt idx="7">
                  <c:v>0.36180904522613067</c:v>
                </c:pt>
                <c:pt idx="8">
                  <c:v>0.8210526315789474</c:v>
                </c:pt>
                <c:pt idx="9">
                  <c:v>0.526595744680851</c:v>
                </c:pt>
                <c:pt idx="10">
                  <c:v>0.6501650165016502</c:v>
                </c:pt>
                <c:pt idx="11">
                  <c:v>0.4727272727272727</c:v>
                </c:pt>
                <c:pt idx="12">
                  <c:v>0.6046511627906976</c:v>
                </c:pt>
                <c:pt idx="13">
                  <c:v>0.5082644628099173</c:v>
                </c:pt>
                <c:pt idx="14">
                  <c:v>0.2</c:v>
                </c:pt>
                <c:pt idx="15">
                  <c:v>0.728</c:v>
                </c:pt>
                <c:pt idx="16">
                  <c:v>0.47674418604651164</c:v>
                </c:pt>
              </c:numCache>
            </c:numRef>
          </c:val>
          <c:smooth val="0"/>
        </c:ser>
        <c:marker val="1"/>
        <c:axId val="14121441"/>
        <c:axId val="56101534"/>
      </c:lineChart>
      <c:catAx>
        <c:axId val="14121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01534"/>
        <c:crossesAt val="0"/>
        <c:auto val="1"/>
        <c:lblOffset val="100"/>
        <c:tickLblSkip val="1"/>
        <c:noMultiLvlLbl val="0"/>
      </c:catAx>
      <c:valAx>
        <c:axId val="56101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214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Hunter Effort</a:t>
            </a:r>
          </a:p>
        </c:rich>
      </c:tx>
      <c:layout>
        <c:manualLayout>
          <c:xMode val="factor"/>
          <c:yMode val="factor"/>
          <c:x val="-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15"/>
          <c:w val="0.971"/>
          <c:h val="0.78825"/>
        </c:manualLayout>
      </c:layout>
      <c:lineChart>
        <c:grouping val="standard"/>
        <c:varyColors val="0"/>
        <c:ser>
          <c:idx val="0"/>
          <c:order val="0"/>
          <c:tx>
            <c:strRef>
              <c:f>Data!$A$59</c:f>
              <c:strCache>
                <c:ptCount val="1"/>
                <c:pt idx="0">
                  <c:v># of Hunter-days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Data!$B$53:$R$53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Data!$B$59:$R$59</c:f>
              <c:numCache>
                <c:ptCount val="17"/>
                <c:pt idx="0">
                  <c:v>627</c:v>
                </c:pt>
                <c:pt idx="1">
                  <c:v>911</c:v>
                </c:pt>
                <c:pt idx="2">
                  <c:v>475</c:v>
                </c:pt>
                <c:pt idx="3">
                  <c:v>510</c:v>
                </c:pt>
                <c:pt idx="4">
                  <c:v>434</c:v>
                </c:pt>
                <c:pt idx="5">
                  <c:v>470</c:v>
                </c:pt>
                <c:pt idx="6">
                  <c:v>571.5</c:v>
                </c:pt>
                <c:pt idx="7">
                  <c:v>223</c:v>
                </c:pt>
                <c:pt idx="8">
                  <c:v>264</c:v>
                </c:pt>
                <c:pt idx="9">
                  <c:v>251</c:v>
                </c:pt>
                <c:pt idx="10">
                  <c:v>230</c:v>
                </c:pt>
                <c:pt idx="11">
                  <c:v>181</c:v>
                </c:pt>
                <c:pt idx="12">
                  <c:v>229</c:v>
                </c:pt>
                <c:pt idx="13">
                  <c:v>229</c:v>
                </c:pt>
                <c:pt idx="14">
                  <c:v>142</c:v>
                </c:pt>
                <c:pt idx="15">
                  <c:v>150</c:v>
                </c:pt>
                <c:pt idx="16">
                  <c:v>196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Data!$A$60</c:f>
              <c:strCache>
                <c:ptCount val="1"/>
                <c:pt idx="0">
                  <c:v># of Hunter-hours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Data!$B$53:$R$53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Data!$B$60:$R$60</c:f>
              <c:numCache>
                <c:ptCount val="17"/>
                <c:pt idx="0">
                  <c:v>2606.5</c:v>
                </c:pt>
                <c:pt idx="1">
                  <c:v>3773</c:v>
                </c:pt>
                <c:pt idx="2">
                  <c:v>2085.75</c:v>
                </c:pt>
                <c:pt idx="3">
                  <c:v>1967</c:v>
                </c:pt>
                <c:pt idx="4">
                  <c:v>1795</c:v>
                </c:pt>
                <c:pt idx="5">
                  <c:v>1958</c:v>
                </c:pt>
                <c:pt idx="6">
                  <c:v>2339.5</c:v>
                </c:pt>
                <c:pt idx="7">
                  <c:v>1040.5</c:v>
                </c:pt>
                <c:pt idx="8">
                  <c:v>1133.5</c:v>
                </c:pt>
                <c:pt idx="9">
                  <c:v>1125.15</c:v>
                </c:pt>
                <c:pt idx="10">
                  <c:v>1010.5</c:v>
                </c:pt>
                <c:pt idx="11">
                  <c:v>756</c:v>
                </c:pt>
                <c:pt idx="12">
                  <c:v>998.5</c:v>
                </c:pt>
                <c:pt idx="13">
                  <c:v>1020</c:v>
                </c:pt>
                <c:pt idx="14">
                  <c:v>650</c:v>
                </c:pt>
                <c:pt idx="15">
                  <c:v>548.5</c:v>
                </c:pt>
                <c:pt idx="16">
                  <c:v>834</c:v>
                </c:pt>
              </c:numCache>
            </c:numRef>
          </c:val>
          <c:smooth val="0"/>
        </c:ser>
        <c:marker val="1"/>
        <c:axId val="66750375"/>
        <c:axId val="45241036"/>
      </c:lineChart>
      <c:catAx>
        <c:axId val="66750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41036"/>
        <c:crosses val="autoZero"/>
        <c:auto val="1"/>
        <c:lblOffset val="100"/>
        <c:tickLblSkip val="1"/>
        <c:noMultiLvlLbl val="0"/>
      </c:catAx>
      <c:valAx>
        <c:axId val="45241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03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2"/>
          <c:y val="0.1765"/>
          <c:w val="0.7092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tabSelected="1" zoomScalePageLayoutView="0" workbookViewId="0" topLeftCell="A10">
      <selection activeCell="L18" sqref="L18"/>
    </sheetView>
  </sheetViews>
  <sheetFormatPr defaultColWidth="9.140625" defaultRowHeight="12.75"/>
  <cols>
    <col min="1" max="1" width="33.421875" style="0" customWidth="1"/>
    <col min="7" max="7" width="9.140625" style="18" customWidth="1"/>
    <col min="11" max="18" width="7.28125" style="0" customWidth="1"/>
    <col min="19" max="19" width="9.28125" style="0" customWidth="1"/>
  </cols>
  <sheetData>
    <row r="1" spans="1:19" s="14" customFormat="1" ht="38.25">
      <c r="A1" s="5" t="s">
        <v>10</v>
      </c>
      <c r="B1" s="6">
        <v>2000</v>
      </c>
      <c r="C1" s="6">
        <v>2001</v>
      </c>
      <c r="D1" s="6">
        <v>2002</v>
      </c>
      <c r="E1" s="6">
        <v>2003</v>
      </c>
      <c r="F1" s="6">
        <v>2004</v>
      </c>
      <c r="G1" s="6">
        <v>2005</v>
      </c>
      <c r="H1" s="6">
        <v>2006</v>
      </c>
      <c r="I1" s="6">
        <v>2007</v>
      </c>
      <c r="J1" s="6">
        <v>2008</v>
      </c>
      <c r="K1" s="6">
        <v>2009</v>
      </c>
      <c r="L1" s="6">
        <v>2010</v>
      </c>
      <c r="M1" s="6">
        <v>2011</v>
      </c>
      <c r="N1" s="6">
        <v>2012</v>
      </c>
      <c r="O1" s="6">
        <v>2013</v>
      </c>
      <c r="P1" s="6">
        <v>2014</v>
      </c>
      <c r="Q1" s="6">
        <v>2015</v>
      </c>
      <c r="R1" s="6">
        <v>2016</v>
      </c>
      <c r="S1" s="24" t="s">
        <v>22</v>
      </c>
    </row>
    <row r="2" spans="1:19" s="4" customFormat="1" ht="12.75">
      <c r="A2" s="7" t="s">
        <v>9</v>
      </c>
      <c r="B2" s="8">
        <v>0</v>
      </c>
      <c r="C2" s="8">
        <v>1</v>
      </c>
      <c r="D2" s="8">
        <v>10</v>
      </c>
      <c r="E2" s="8">
        <v>0</v>
      </c>
      <c r="F2" s="8">
        <v>0</v>
      </c>
      <c r="G2" s="8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21">
        <f>AVERAGE(B2:R2)</f>
        <v>0.6470588235294118</v>
      </c>
    </row>
    <row r="3" spans="1:19" s="4" customFormat="1" ht="12.75">
      <c r="A3" s="7" t="s">
        <v>8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1</v>
      </c>
      <c r="Q3" s="4">
        <v>0</v>
      </c>
      <c r="R3" s="4">
        <v>0</v>
      </c>
      <c r="S3" s="21">
        <f>AVERAGE(B3:R3)</f>
        <v>0.058823529411764705</v>
      </c>
    </row>
    <row r="4" spans="1:19" s="4" customFormat="1" ht="12.75">
      <c r="A4" s="7" t="s">
        <v>11</v>
      </c>
      <c r="B4" s="8">
        <v>0</v>
      </c>
      <c r="C4" s="8">
        <v>2</v>
      </c>
      <c r="D4" s="8">
        <v>13</v>
      </c>
      <c r="E4" s="8">
        <v>0</v>
      </c>
      <c r="F4" s="8">
        <v>0</v>
      </c>
      <c r="G4" s="8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1</v>
      </c>
      <c r="Q4" s="4">
        <v>0</v>
      </c>
      <c r="R4" s="4">
        <v>0</v>
      </c>
      <c r="S4" s="21">
        <f>AVERAGE(B4:R4)</f>
        <v>0.9411764705882353</v>
      </c>
    </row>
    <row r="5" spans="1:19" s="2" customFormat="1" ht="12.75">
      <c r="A5" s="9" t="s">
        <v>12</v>
      </c>
      <c r="B5" s="8">
        <v>200</v>
      </c>
      <c r="C5" s="8">
        <v>1030</v>
      </c>
      <c r="D5" s="8">
        <v>253</v>
      </c>
      <c r="E5" s="8">
        <v>445</v>
      </c>
      <c r="F5" s="8">
        <v>375</v>
      </c>
      <c r="G5" s="8">
        <v>675</v>
      </c>
      <c r="H5" s="4">
        <v>219</v>
      </c>
      <c r="I5" s="4">
        <v>162</v>
      </c>
      <c r="J5" s="4">
        <v>270</v>
      </c>
      <c r="K5" s="4">
        <v>266</v>
      </c>
      <c r="L5" s="4">
        <v>380</v>
      </c>
      <c r="M5" s="4">
        <v>83</v>
      </c>
      <c r="N5" s="4">
        <v>162</v>
      </c>
      <c r="O5" s="4">
        <v>270</v>
      </c>
      <c r="P5" s="4">
        <v>54</v>
      </c>
      <c r="Q5" s="4">
        <v>106</v>
      </c>
      <c r="R5" s="4">
        <v>97</v>
      </c>
      <c r="S5" s="21">
        <f>AVERAGE(B5:R5)</f>
        <v>296.88235294117646</v>
      </c>
    </row>
    <row r="6" spans="1:19" s="2" customFormat="1" ht="12.75">
      <c r="A6" s="9" t="s">
        <v>13</v>
      </c>
      <c r="B6" s="8">
        <v>200</v>
      </c>
      <c r="C6" s="8">
        <v>1098</v>
      </c>
      <c r="D6" s="8">
        <v>272</v>
      </c>
      <c r="E6" s="8">
        <v>445</v>
      </c>
      <c r="F6" s="8">
        <v>375</v>
      </c>
      <c r="G6" s="8">
        <v>675</v>
      </c>
      <c r="H6" s="4">
        <v>219</v>
      </c>
      <c r="I6" s="4">
        <v>162</v>
      </c>
      <c r="J6" s="4">
        <v>234</v>
      </c>
      <c r="K6" s="4">
        <v>266</v>
      </c>
      <c r="L6" s="4">
        <v>380</v>
      </c>
      <c r="M6" s="4">
        <v>83</v>
      </c>
      <c r="N6" s="4">
        <v>162</v>
      </c>
      <c r="O6" s="4">
        <v>270</v>
      </c>
      <c r="P6" s="4">
        <v>55</v>
      </c>
      <c r="Q6" s="4">
        <v>106</v>
      </c>
      <c r="R6" s="4">
        <v>97</v>
      </c>
      <c r="S6" s="21">
        <f>AVERAGE(B6:R6)</f>
        <v>299.94117647058823</v>
      </c>
    </row>
    <row r="7" spans="1:19" s="2" customFormat="1" ht="12.75">
      <c r="A7" s="9" t="s">
        <v>0</v>
      </c>
      <c r="B7" s="8">
        <v>294</v>
      </c>
      <c r="C7" s="8">
        <v>461</v>
      </c>
      <c r="D7" s="8">
        <v>260</v>
      </c>
      <c r="E7" s="8">
        <v>241</v>
      </c>
      <c r="F7" s="8">
        <v>231</v>
      </c>
      <c r="G7" s="8">
        <v>256</v>
      </c>
      <c r="H7" s="4">
        <v>248</v>
      </c>
      <c r="I7" s="4">
        <v>161</v>
      </c>
      <c r="J7" s="4">
        <v>131</v>
      </c>
      <c r="K7" s="4">
        <v>149</v>
      </c>
      <c r="L7" s="4">
        <v>95</v>
      </c>
      <c r="M7" s="4">
        <v>100</v>
      </c>
      <c r="N7" s="4">
        <v>124</v>
      </c>
      <c r="O7" s="4">
        <v>125</v>
      </c>
      <c r="P7" s="4">
        <v>58</v>
      </c>
      <c r="Q7" s="4">
        <v>61</v>
      </c>
      <c r="R7" s="4">
        <v>77</v>
      </c>
      <c r="S7" s="21">
        <f>AVERAGE(B7:R7)</f>
        <v>180.7058823529412</v>
      </c>
    </row>
    <row r="8" spans="1:19" s="2" customFormat="1" ht="12.75">
      <c r="A8" s="9" t="s">
        <v>1</v>
      </c>
      <c r="B8" s="8">
        <v>1228</v>
      </c>
      <c r="C8" s="8">
        <v>1831</v>
      </c>
      <c r="D8" s="8">
        <v>1135.25</v>
      </c>
      <c r="E8" s="8">
        <v>1036</v>
      </c>
      <c r="F8" s="8">
        <v>935.5</v>
      </c>
      <c r="G8" s="8">
        <v>1058</v>
      </c>
      <c r="H8" s="4">
        <v>983.5</v>
      </c>
      <c r="I8" s="4">
        <v>746.5</v>
      </c>
      <c r="J8" s="4">
        <v>606.5</v>
      </c>
      <c r="K8" s="4">
        <v>725.65</v>
      </c>
      <c r="L8" s="4">
        <v>542</v>
      </c>
      <c r="M8" s="4">
        <v>435</v>
      </c>
      <c r="N8" s="4">
        <v>492</v>
      </c>
      <c r="O8" s="4">
        <v>588.5</v>
      </c>
      <c r="P8" s="4">
        <v>343</v>
      </c>
      <c r="Q8" s="4">
        <v>239</v>
      </c>
      <c r="R8" s="4">
        <v>362</v>
      </c>
      <c r="S8" s="21">
        <f>AVERAGE(B8:R8)</f>
        <v>781.6117647058824</v>
      </c>
    </row>
    <row r="9" spans="1:19" s="2" customFormat="1" ht="12.75">
      <c r="A9" s="9" t="s">
        <v>2</v>
      </c>
      <c r="B9" s="8">
        <v>29</v>
      </c>
      <c r="C9" s="8">
        <v>40</v>
      </c>
      <c r="D9" s="8">
        <v>68</v>
      </c>
      <c r="E9" s="8">
        <v>67</v>
      </c>
      <c r="F9" s="8">
        <v>126</v>
      </c>
      <c r="G9" s="8">
        <v>73</v>
      </c>
      <c r="H9" s="4">
        <v>50</v>
      </c>
      <c r="I9" s="4">
        <v>61</v>
      </c>
      <c r="J9" s="4">
        <v>26</v>
      </c>
      <c r="K9" s="4">
        <v>30</v>
      </c>
      <c r="L9" s="4">
        <v>28</v>
      </c>
      <c r="M9" s="4">
        <v>12</v>
      </c>
      <c r="N9" s="4">
        <v>10</v>
      </c>
      <c r="O9" s="4">
        <v>61</v>
      </c>
      <c r="P9" s="4">
        <v>14</v>
      </c>
      <c r="Q9" s="4">
        <v>17</v>
      </c>
      <c r="R9" s="4">
        <v>16</v>
      </c>
      <c r="S9" s="21">
        <f>AVERAGE(B9:R9)</f>
        <v>42.8235294117647</v>
      </c>
    </row>
    <row r="10" spans="1:19" s="2" customFormat="1" ht="12.75">
      <c r="A10" s="9" t="s">
        <v>3</v>
      </c>
      <c r="B10" s="8">
        <v>10</v>
      </c>
      <c r="C10" s="8">
        <v>157</v>
      </c>
      <c r="D10" s="8">
        <v>6</v>
      </c>
      <c r="E10" s="8">
        <v>121</v>
      </c>
      <c r="F10" s="8">
        <v>79</v>
      </c>
      <c r="G10" s="8">
        <v>272</v>
      </c>
      <c r="H10" s="4">
        <v>21</v>
      </c>
      <c r="I10" s="4">
        <v>32</v>
      </c>
      <c r="J10" s="4">
        <v>138</v>
      </c>
      <c r="K10" s="4">
        <v>40</v>
      </c>
      <c r="L10" s="4">
        <v>67</v>
      </c>
      <c r="M10" s="4">
        <v>4</v>
      </c>
      <c r="N10" s="4">
        <v>20</v>
      </c>
      <c r="O10" s="4">
        <v>59</v>
      </c>
      <c r="P10" s="4">
        <v>8</v>
      </c>
      <c r="Q10" s="4">
        <v>27</v>
      </c>
      <c r="R10" s="4">
        <v>19</v>
      </c>
      <c r="S10" s="21">
        <f>AVERAGE(B10:R10)</f>
        <v>63.529411764705884</v>
      </c>
    </row>
    <row r="11" spans="1:19" s="3" customFormat="1" ht="12.75">
      <c r="A11" s="10" t="s">
        <v>4</v>
      </c>
      <c r="B11" s="11">
        <f aca="true" t="shared" si="0" ref="B11:S11">B9+B10</f>
        <v>39</v>
      </c>
      <c r="C11" s="11">
        <f t="shared" si="0"/>
        <v>197</v>
      </c>
      <c r="D11" s="11">
        <f t="shared" si="0"/>
        <v>74</v>
      </c>
      <c r="E11" s="11">
        <f t="shared" si="0"/>
        <v>188</v>
      </c>
      <c r="F11" s="11">
        <f t="shared" si="0"/>
        <v>205</v>
      </c>
      <c r="G11" s="11">
        <f t="shared" si="0"/>
        <v>345</v>
      </c>
      <c r="H11" s="11">
        <f t="shared" si="0"/>
        <v>71</v>
      </c>
      <c r="I11" s="11">
        <f t="shared" si="0"/>
        <v>93</v>
      </c>
      <c r="J11" s="11">
        <f t="shared" si="0"/>
        <v>164</v>
      </c>
      <c r="K11" s="11">
        <f t="shared" si="0"/>
        <v>70</v>
      </c>
      <c r="L11" s="11">
        <f t="shared" si="0"/>
        <v>95</v>
      </c>
      <c r="M11" s="11">
        <f t="shared" si="0"/>
        <v>16</v>
      </c>
      <c r="N11" s="11">
        <f t="shared" si="0"/>
        <v>30</v>
      </c>
      <c r="O11" s="11">
        <f t="shared" si="0"/>
        <v>120</v>
      </c>
      <c r="P11" s="11">
        <f t="shared" si="0"/>
        <v>22</v>
      </c>
      <c r="Q11" s="11">
        <v>44</v>
      </c>
      <c r="R11" s="11">
        <v>35</v>
      </c>
      <c r="S11" s="22">
        <f t="shared" si="0"/>
        <v>106.35294117647058</v>
      </c>
    </row>
    <row r="12" spans="1:19" s="2" customFormat="1" ht="12.75">
      <c r="A12" s="9" t="s">
        <v>5</v>
      </c>
      <c r="B12" s="8">
        <v>23</v>
      </c>
      <c r="C12" s="8">
        <v>97</v>
      </c>
      <c r="D12" s="8">
        <v>41</v>
      </c>
      <c r="E12" s="8">
        <v>24</v>
      </c>
      <c r="F12" s="8">
        <v>44</v>
      </c>
      <c r="G12" s="8">
        <v>65</v>
      </c>
      <c r="H12" s="4">
        <v>24</v>
      </c>
      <c r="I12" s="4">
        <v>21</v>
      </c>
      <c r="J12" s="4">
        <v>25</v>
      </c>
      <c r="K12" s="4">
        <v>7</v>
      </c>
      <c r="L12" s="4">
        <v>13</v>
      </c>
      <c r="M12" s="4">
        <v>10</v>
      </c>
      <c r="N12" s="4">
        <v>16</v>
      </c>
      <c r="O12" s="4">
        <v>12</v>
      </c>
      <c r="P12" s="4">
        <v>3</v>
      </c>
      <c r="Q12" s="4">
        <v>8</v>
      </c>
      <c r="R12" s="4">
        <v>17</v>
      </c>
      <c r="S12" s="21">
        <f>AVERAGE(B12:R12)</f>
        <v>26.470588235294116</v>
      </c>
    </row>
    <row r="13" spans="1:19" s="2" customFormat="1" ht="12.75">
      <c r="A13" s="9" t="s">
        <v>6</v>
      </c>
      <c r="B13" s="8">
        <v>16</v>
      </c>
      <c r="C13" s="8">
        <v>83</v>
      </c>
      <c r="D13" s="8">
        <v>33</v>
      </c>
      <c r="E13" s="8">
        <v>13</v>
      </c>
      <c r="F13" s="8">
        <v>37</v>
      </c>
      <c r="G13" s="8">
        <v>68</v>
      </c>
      <c r="H13" s="4">
        <v>19</v>
      </c>
      <c r="I13" s="4">
        <v>13</v>
      </c>
      <c r="J13" s="4">
        <v>19</v>
      </c>
      <c r="K13" s="4">
        <v>6</v>
      </c>
      <c r="L13" s="4">
        <v>18</v>
      </c>
      <c r="M13" s="4">
        <v>6</v>
      </c>
      <c r="N13" s="4">
        <v>14</v>
      </c>
      <c r="O13" s="4">
        <v>7</v>
      </c>
      <c r="P13" s="4">
        <v>7</v>
      </c>
      <c r="Q13" s="4">
        <v>11</v>
      </c>
      <c r="R13" s="4">
        <v>11</v>
      </c>
      <c r="S13" s="21">
        <f>AVERAGE(B13:R13)</f>
        <v>22.41176470588235</v>
      </c>
    </row>
    <row r="14" spans="1:19" s="3" customFormat="1" ht="12.75">
      <c r="A14" s="10" t="s">
        <v>7</v>
      </c>
      <c r="B14" s="11">
        <f aca="true" t="shared" si="1" ref="B14:S14">B12+B13</f>
        <v>39</v>
      </c>
      <c r="C14" s="11">
        <f t="shared" si="1"/>
        <v>180</v>
      </c>
      <c r="D14" s="11">
        <f t="shared" si="1"/>
        <v>74</v>
      </c>
      <c r="E14" s="11">
        <f t="shared" si="1"/>
        <v>37</v>
      </c>
      <c r="F14" s="11">
        <f t="shared" si="1"/>
        <v>81</v>
      </c>
      <c r="G14" s="11">
        <f t="shared" si="1"/>
        <v>133</v>
      </c>
      <c r="H14" s="11">
        <f t="shared" si="1"/>
        <v>43</v>
      </c>
      <c r="I14" s="11">
        <f t="shared" si="1"/>
        <v>34</v>
      </c>
      <c r="J14" s="11">
        <f t="shared" si="1"/>
        <v>44</v>
      </c>
      <c r="K14" s="11">
        <f t="shared" si="1"/>
        <v>13</v>
      </c>
      <c r="L14" s="11">
        <f t="shared" si="1"/>
        <v>31</v>
      </c>
      <c r="M14" s="11">
        <f t="shared" si="1"/>
        <v>16</v>
      </c>
      <c r="N14" s="11">
        <f>N12+N13</f>
        <v>30</v>
      </c>
      <c r="O14" s="11">
        <f>O12+O13</f>
        <v>19</v>
      </c>
      <c r="P14" s="11">
        <f>P12+P13</f>
        <v>10</v>
      </c>
      <c r="Q14" s="11">
        <v>19</v>
      </c>
      <c r="R14" s="11">
        <v>18</v>
      </c>
      <c r="S14" s="22">
        <f t="shared" si="1"/>
        <v>48.882352941176464</v>
      </c>
    </row>
    <row r="15" spans="1:20" s="1" customFormat="1" ht="12.75">
      <c r="A15" s="12" t="s">
        <v>14</v>
      </c>
      <c r="B15" s="15">
        <f aca="true" t="shared" si="2" ref="B15:H15">B5/B7</f>
        <v>0.6802721088435374</v>
      </c>
      <c r="C15" s="15">
        <f t="shared" si="2"/>
        <v>2.234273318872017</v>
      </c>
      <c r="D15" s="15">
        <f t="shared" si="2"/>
        <v>0.9730769230769231</v>
      </c>
      <c r="E15" s="15">
        <f t="shared" si="2"/>
        <v>1.8464730290456433</v>
      </c>
      <c r="F15" s="15">
        <f t="shared" si="2"/>
        <v>1.6233766233766234</v>
      </c>
      <c r="G15" s="15">
        <f t="shared" si="2"/>
        <v>2.63671875</v>
      </c>
      <c r="H15" s="15">
        <f t="shared" si="2"/>
        <v>0.8830645161290323</v>
      </c>
      <c r="I15" s="15">
        <f aca="true" t="shared" si="3" ref="I15:S15">I5/I7</f>
        <v>1.0062111801242235</v>
      </c>
      <c r="J15" s="15">
        <f t="shared" si="3"/>
        <v>2.0610687022900764</v>
      </c>
      <c r="K15" s="15">
        <f t="shared" si="3"/>
        <v>1.7852348993288591</v>
      </c>
      <c r="L15" s="15">
        <f t="shared" si="3"/>
        <v>4</v>
      </c>
      <c r="M15" s="15">
        <f t="shared" si="3"/>
        <v>0.83</v>
      </c>
      <c r="N15" s="15">
        <f>N5/N7</f>
        <v>1.3064516129032258</v>
      </c>
      <c r="O15" s="15">
        <f>O5/O7</f>
        <v>2.16</v>
      </c>
      <c r="P15" s="15">
        <f>P5/P7</f>
        <v>0.9310344827586207</v>
      </c>
      <c r="Q15" s="15">
        <f>Q5/Q7</f>
        <v>1.7377049180327868</v>
      </c>
      <c r="R15" s="15">
        <f>R5/R7</f>
        <v>1.2597402597402598</v>
      </c>
      <c r="S15" s="15">
        <f t="shared" si="3"/>
        <v>1.6429036458333333</v>
      </c>
      <c r="T15" s="25"/>
    </row>
    <row r="16" spans="1:20" s="1" customFormat="1" ht="12.75">
      <c r="A16" s="12" t="s">
        <v>15</v>
      </c>
      <c r="B16" s="15">
        <f aca="true" t="shared" si="4" ref="B16:H16">B5/B8</f>
        <v>0.16286644951140064</v>
      </c>
      <c r="C16" s="15">
        <f t="shared" si="4"/>
        <v>0.5625341343528126</v>
      </c>
      <c r="D16" s="15">
        <f t="shared" si="4"/>
        <v>0.22285840123320855</v>
      </c>
      <c r="E16" s="15">
        <f t="shared" si="4"/>
        <v>0.4295366795366795</v>
      </c>
      <c r="F16" s="15">
        <f t="shared" si="4"/>
        <v>0.40085515766969537</v>
      </c>
      <c r="G16" s="15">
        <f t="shared" si="4"/>
        <v>0.6379962192816635</v>
      </c>
      <c r="H16" s="15">
        <f t="shared" si="4"/>
        <v>0.22267412302999492</v>
      </c>
      <c r="I16" s="15">
        <f aca="true" t="shared" si="5" ref="I16:S16">I5/I8</f>
        <v>0.21701272605492297</v>
      </c>
      <c r="J16" s="15">
        <f t="shared" si="5"/>
        <v>0.4451772464962902</v>
      </c>
      <c r="K16" s="15">
        <f t="shared" si="5"/>
        <v>0.36656790463722183</v>
      </c>
      <c r="L16" s="15">
        <f t="shared" si="5"/>
        <v>0.7011070110701108</v>
      </c>
      <c r="M16" s="15">
        <f t="shared" si="5"/>
        <v>0.19080459770114944</v>
      </c>
      <c r="N16" s="15">
        <f>N5/N8</f>
        <v>0.32926829268292684</v>
      </c>
      <c r="O16" s="15">
        <f>O5/O8</f>
        <v>0.45879354290569246</v>
      </c>
      <c r="P16" s="15">
        <f>P5/P8</f>
        <v>0.15743440233236153</v>
      </c>
      <c r="Q16" s="15">
        <f>Q5/Q8</f>
        <v>0.4435146443514644</v>
      </c>
      <c r="R16" s="15">
        <f>R5/R8</f>
        <v>0.26795580110497236</v>
      </c>
      <c r="S16" s="15">
        <f t="shared" si="5"/>
        <v>0.3798335264987883</v>
      </c>
      <c r="T16" s="25"/>
    </row>
    <row r="17" spans="1:19" s="1" customFormat="1" ht="12.75">
      <c r="A17" s="12" t="s">
        <v>16</v>
      </c>
      <c r="B17" s="15">
        <f aca="true" t="shared" si="6" ref="B17:H17">B8/B5</f>
        <v>6.14</v>
      </c>
      <c r="C17" s="15">
        <f t="shared" si="6"/>
        <v>1.7776699029126213</v>
      </c>
      <c r="D17" s="15">
        <f t="shared" si="6"/>
        <v>4.487154150197629</v>
      </c>
      <c r="E17" s="15">
        <f t="shared" si="6"/>
        <v>2.3280898876404494</v>
      </c>
      <c r="F17" s="15">
        <f t="shared" si="6"/>
        <v>2.494666666666667</v>
      </c>
      <c r="G17" s="15">
        <f t="shared" si="6"/>
        <v>1.5674074074074074</v>
      </c>
      <c r="H17" s="15">
        <f t="shared" si="6"/>
        <v>4.4908675799086755</v>
      </c>
      <c r="I17" s="15">
        <f aca="true" t="shared" si="7" ref="I17:S17">I8/I5</f>
        <v>4.6080246913580245</v>
      </c>
      <c r="J17" s="15">
        <f t="shared" si="7"/>
        <v>2.2462962962962965</v>
      </c>
      <c r="K17" s="15">
        <f t="shared" si="7"/>
        <v>2.7280075187969923</v>
      </c>
      <c r="L17" s="15">
        <f t="shared" si="7"/>
        <v>1.4263157894736842</v>
      </c>
      <c r="M17" s="15">
        <f t="shared" si="7"/>
        <v>5.240963855421687</v>
      </c>
      <c r="N17" s="15">
        <f>N8/N5</f>
        <v>3.037037037037037</v>
      </c>
      <c r="O17" s="15">
        <f>O8/O5</f>
        <v>2.1796296296296296</v>
      </c>
      <c r="P17" s="15">
        <f>P8/P5</f>
        <v>6.351851851851852</v>
      </c>
      <c r="Q17" s="15">
        <f>Q8/Q5</f>
        <v>2.2547169811320753</v>
      </c>
      <c r="R17" s="15">
        <f>R8/R5</f>
        <v>3.731958762886598</v>
      </c>
      <c r="S17" s="15">
        <f t="shared" si="7"/>
        <v>2.632732316227462</v>
      </c>
    </row>
    <row r="18" spans="1:19" s="1" customFormat="1" ht="12.75">
      <c r="A18" s="12" t="s">
        <v>17</v>
      </c>
      <c r="B18" s="16">
        <f aca="true" t="shared" si="8" ref="B18:H18">B10/B11</f>
        <v>0.2564102564102564</v>
      </c>
      <c r="C18" s="16">
        <f t="shared" si="8"/>
        <v>0.7969543147208121</v>
      </c>
      <c r="D18" s="16">
        <f t="shared" si="8"/>
        <v>0.08108108108108109</v>
      </c>
      <c r="E18" s="16">
        <f t="shared" si="8"/>
        <v>0.6436170212765957</v>
      </c>
      <c r="F18" s="16">
        <f t="shared" si="8"/>
        <v>0.3853658536585366</v>
      </c>
      <c r="G18" s="16">
        <f t="shared" si="8"/>
        <v>0.7884057971014493</v>
      </c>
      <c r="H18" s="16">
        <f t="shared" si="8"/>
        <v>0.29577464788732394</v>
      </c>
      <c r="I18" s="16">
        <f aca="true" t="shared" si="9" ref="I18:S18">I10/I11</f>
        <v>0.34408602150537637</v>
      </c>
      <c r="J18" s="16">
        <f t="shared" si="9"/>
        <v>0.8414634146341463</v>
      </c>
      <c r="K18" s="16">
        <f t="shared" si="9"/>
        <v>0.5714285714285714</v>
      </c>
      <c r="L18" s="16">
        <f t="shared" si="9"/>
        <v>0.7052631578947368</v>
      </c>
      <c r="M18" s="16">
        <f t="shared" si="9"/>
        <v>0.25</v>
      </c>
      <c r="N18" s="16">
        <f>N10/N11</f>
        <v>0.6666666666666666</v>
      </c>
      <c r="O18" s="16">
        <f>O10/O11</f>
        <v>0.49166666666666664</v>
      </c>
      <c r="P18" s="16">
        <f>P10/P11</f>
        <v>0.36363636363636365</v>
      </c>
      <c r="Q18" s="16">
        <f>Q10/Q11</f>
        <v>0.6136363636363636</v>
      </c>
      <c r="R18" s="16">
        <f>R10/R11</f>
        <v>0.5428571428571428</v>
      </c>
      <c r="S18" s="16">
        <f t="shared" si="9"/>
        <v>0.5973451327433629</v>
      </c>
    </row>
    <row r="19" spans="1:19" s="1" customFormat="1" ht="12.75">
      <c r="A19" s="12" t="s">
        <v>19</v>
      </c>
      <c r="B19" s="15">
        <f aca="true" t="shared" si="10" ref="B19:H19">B10/B9</f>
        <v>0.3448275862068966</v>
      </c>
      <c r="C19" s="15">
        <f t="shared" si="10"/>
        <v>3.925</v>
      </c>
      <c r="D19" s="15">
        <f t="shared" si="10"/>
        <v>0.08823529411764706</v>
      </c>
      <c r="E19" s="15">
        <f t="shared" si="10"/>
        <v>1.8059701492537314</v>
      </c>
      <c r="F19" s="15">
        <f t="shared" si="10"/>
        <v>0.626984126984127</v>
      </c>
      <c r="G19" s="15">
        <f t="shared" si="10"/>
        <v>3.7260273972602738</v>
      </c>
      <c r="H19" s="15">
        <f t="shared" si="10"/>
        <v>0.42</v>
      </c>
      <c r="I19" s="15">
        <f aca="true" t="shared" si="11" ref="I19:S19">I10/I9</f>
        <v>0.5245901639344263</v>
      </c>
      <c r="J19" s="15">
        <f t="shared" si="11"/>
        <v>5.3076923076923075</v>
      </c>
      <c r="K19" s="15">
        <f t="shared" si="11"/>
        <v>1.3333333333333333</v>
      </c>
      <c r="L19" s="15">
        <f t="shared" si="11"/>
        <v>2.392857142857143</v>
      </c>
      <c r="M19" s="15">
        <f t="shared" si="11"/>
        <v>0.3333333333333333</v>
      </c>
      <c r="N19" s="15">
        <f>N10/N9</f>
        <v>2</v>
      </c>
      <c r="O19" s="15">
        <f>O10/O9</f>
        <v>0.9672131147540983</v>
      </c>
      <c r="P19" s="15">
        <f>P10/P9</f>
        <v>0.5714285714285714</v>
      </c>
      <c r="Q19" s="15">
        <f>Q10/Q9</f>
        <v>1.588235294117647</v>
      </c>
      <c r="R19" s="15">
        <f>R10/R9</f>
        <v>1.1875</v>
      </c>
      <c r="S19" s="15">
        <f t="shared" si="11"/>
        <v>1.4835164835164836</v>
      </c>
    </row>
    <row r="20" spans="1:19" s="1" customFormat="1" ht="12.75">
      <c r="A20" s="13" t="s">
        <v>18</v>
      </c>
      <c r="B20" s="17">
        <f aca="true" t="shared" si="12" ref="B20:H20">B12/B14</f>
        <v>0.5897435897435898</v>
      </c>
      <c r="C20" s="17">
        <f t="shared" si="12"/>
        <v>0.5388888888888889</v>
      </c>
      <c r="D20" s="17">
        <f t="shared" si="12"/>
        <v>0.5540540540540541</v>
      </c>
      <c r="E20" s="17">
        <f t="shared" si="12"/>
        <v>0.6486486486486487</v>
      </c>
      <c r="F20" s="17">
        <f t="shared" si="12"/>
        <v>0.5432098765432098</v>
      </c>
      <c r="G20" s="17">
        <f t="shared" si="12"/>
        <v>0.48872180451127817</v>
      </c>
      <c r="H20" s="17">
        <f t="shared" si="12"/>
        <v>0.5581395348837209</v>
      </c>
      <c r="I20" s="17">
        <f aca="true" t="shared" si="13" ref="I20:S20">I12/I14</f>
        <v>0.6176470588235294</v>
      </c>
      <c r="J20" s="17">
        <f t="shared" si="13"/>
        <v>0.5681818181818182</v>
      </c>
      <c r="K20" s="17">
        <f t="shared" si="13"/>
        <v>0.5384615384615384</v>
      </c>
      <c r="L20" s="17">
        <f t="shared" si="13"/>
        <v>0.41935483870967744</v>
      </c>
      <c r="M20" s="17">
        <f t="shared" si="13"/>
        <v>0.625</v>
      </c>
      <c r="N20" s="17">
        <f>N12/N14</f>
        <v>0.5333333333333333</v>
      </c>
      <c r="O20" s="17">
        <f>O12/O14</f>
        <v>0.631578947368421</v>
      </c>
      <c r="P20" s="17">
        <f>P12/P14</f>
        <v>0.3</v>
      </c>
      <c r="Q20" s="17">
        <f>Q12/Q14</f>
        <v>0.42105263157894735</v>
      </c>
      <c r="R20" s="17">
        <f>R12/R14</f>
        <v>0.9444444444444444</v>
      </c>
      <c r="S20" s="17">
        <f t="shared" si="13"/>
        <v>0.5415162454873647</v>
      </c>
    </row>
    <row r="23" spans="1:19" ht="25.5">
      <c r="A23" s="5" t="s">
        <v>20</v>
      </c>
      <c r="B23" s="6">
        <v>2000</v>
      </c>
      <c r="C23" s="6">
        <v>2001</v>
      </c>
      <c r="D23" s="6">
        <v>2002</v>
      </c>
      <c r="E23" s="6">
        <v>2003</v>
      </c>
      <c r="F23" s="6">
        <v>2004</v>
      </c>
      <c r="G23" s="6">
        <v>2005</v>
      </c>
      <c r="H23" s="6">
        <v>2006</v>
      </c>
      <c r="I23" s="6">
        <v>2007</v>
      </c>
      <c r="J23" s="20">
        <v>2008</v>
      </c>
      <c r="K23" s="6">
        <v>2009</v>
      </c>
      <c r="L23" s="6">
        <v>2010</v>
      </c>
      <c r="M23" s="6">
        <v>2011</v>
      </c>
      <c r="N23" s="6">
        <v>2012</v>
      </c>
      <c r="O23" s="6">
        <v>2013</v>
      </c>
      <c r="P23" s="6">
        <v>2014</v>
      </c>
      <c r="Q23" s="6">
        <v>2015</v>
      </c>
      <c r="R23" s="6">
        <v>2016</v>
      </c>
      <c r="S23" s="24" t="s">
        <v>23</v>
      </c>
    </row>
    <row r="24" spans="1:19" ht="12.75">
      <c r="A24" s="7" t="s">
        <v>9</v>
      </c>
      <c r="B24" s="8">
        <v>5</v>
      </c>
      <c r="C24" s="8">
        <v>0</v>
      </c>
      <c r="D24" s="8">
        <v>0</v>
      </c>
      <c r="E24" s="8">
        <v>0</v>
      </c>
      <c r="F24" s="8">
        <v>11</v>
      </c>
      <c r="G24" s="8">
        <v>1</v>
      </c>
      <c r="H24" s="8">
        <v>1</v>
      </c>
      <c r="I24" s="8">
        <v>2</v>
      </c>
      <c r="J24" s="8">
        <v>0</v>
      </c>
      <c r="K24" s="8">
        <v>0</v>
      </c>
      <c r="L24" s="8">
        <v>0</v>
      </c>
      <c r="M24" s="8">
        <v>0</v>
      </c>
      <c r="N24" s="8">
        <v>2</v>
      </c>
      <c r="O24" s="8">
        <v>0</v>
      </c>
      <c r="P24" s="8">
        <v>0</v>
      </c>
      <c r="Q24" s="8">
        <v>1</v>
      </c>
      <c r="R24" s="8">
        <v>0</v>
      </c>
      <c r="S24" s="21">
        <f>AVERAGE(B24:R24)</f>
        <v>1.3529411764705883</v>
      </c>
    </row>
    <row r="25" spans="1:19" ht="12.75">
      <c r="A25" s="7" t="s">
        <v>8</v>
      </c>
      <c r="B25" s="8">
        <v>5</v>
      </c>
      <c r="C25" s="8">
        <v>10</v>
      </c>
      <c r="D25" s="8">
        <v>2</v>
      </c>
      <c r="E25" s="8">
        <v>2</v>
      </c>
      <c r="F25" s="8">
        <v>3</v>
      </c>
      <c r="G25" s="8">
        <v>1</v>
      </c>
      <c r="H25" s="8">
        <v>1</v>
      </c>
      <c r="I25" s="8">
        <v>3</v>
      </c>
      <c r="J25" s="8">
        <v>0</v>
      </c>
      <c r="K25" s="8">
        <v>0</v>
      </c>
      <c r="L25" s="8">
        <v>3</v>
      </c>
      <c r="M25" s="8">
        <v>0</v>
      </c>
      <c r="N25" s="8">
        <v>2</v>
      </c>
      <c r="O25" s="8">
        <v>0</v>
      </c>
      <c r="P25" s="8">
        <v>0</v>
      </c>
      <c r="Q25" s="8">
        <v>0</v>
      </c>
      <c r="R25" s="8">
        <v>0</v>
      </c>
      <c r="S25" s="21">
        <f>AVERAGE(B25:R25)</f>
        <v>1.8823529411764706</v>
      </c>
    </row>
    <row r="26" spans="1:19" ht="12.75">
      <c r="A26" s="7" t="s">
        <v>11</v>
      </c>
      <c r="B26" s="8">
        <v>10</v>
      </c>
      <c r="C26" s="8">
        <v>17</v>
      </c>
      <c r="D26" s="8">
        <v>2</v>
      </c>
      <c r="E26" s="8">
        <v>9</v>
      </c>
      <c r="F26" s="8">
        <v>4</v>
      </c>
      <c r="G26" s="8">
        <v>5</v>
      </c>
      <c r="H26" s="8">
        <v>3</v>
      </c>
      <c r="I26" s="8">
        <v>6</v>
      </c>
      <c r="J26" s="8">
        <v>0</v>
      </c>
      <c r="K26" s="8">
        <v>5</v>
      </c>
      <c r="L26" s="8">
        <v>3</v>
      </c>
      <c r="M26" s="8">
        <v>0</v>
      </c>
      <c r="N26" s="8">
        <v>9</v>
      </c>
      <c r="O26" s="8">
        <v>0</v>
      </c>
      <c r="P26" s="8">
        <v>0</v>
      </c>
      <c r="Q26" s="8">
        <v>1</v>
      </c>
      <c r="R26" s="8">
        <v>0</v>
      </c>
      <c r="S26" s="21">
        <f>AVERAGE(B26:R26)</f>
        <v>4.352941176470588</v>
      </c>
    </row>
    <row r="27" spans="1:19" ht="12.75">
      <c r="A27" s="9" t="s">
        <v>12</v>
      </c>
      <c r="B27" s="8">
        <v>355</v>
      </c>
      <c r="C27" s="8">
        <v>1173</v>
      </c>
      <c r="D27" s="8">
        <v>226</v>
      </c>
      <c r="E27" s="8">
        <v>532</v>
      </c>
      <c r="F27" s="19">
        <v>382</v>
      </c>
      <c r="G27" s="8">
        <v>609</v>
      </c>
      <c r="H27" s="8">
        <v>181</v>
      </c>
      <c r="I27" s="8">
        <v>114</v>
      </c>
      <c r="J27" s="8">
        <v>222</v>
      </c>
      <c r="K27" s="8">
        <v>188</v>
      </c>
      <c r="L27" s="8">
        <v>364</v>
      </c>
      <c r="M27" s="8">
        <v>122</v>
      </c>
      <c r="N27" s="8">
        <v>159</v>
      </c>
      <c r="O27" s="8">
        <v>164</v>
      </c>
      <c r="P27" s="8">
        <v>48</v>
      </c>
      <c r="Q27" s="8">
        <v>94</v>
      </c>
      <c r="R27" s="8">
        <v>97</v>
      </c>
      <c r="S27" s="21">
        <f>AVERAGE(B27:R27)</f>
        <v>295.88235294117646</v>
      </c>
    </row>
    <row r="28" spans="1:19" ht="12.75">
      <c r="A28" s="9" t="s">
        <v>13</v>
      </c>
      <c r="B28" s="8">
        <v>365</v>
      </c>
      <c r="C28" s="8">
        <v>1383</v>
      </c>
      <c r="D28" s="8">
        <v>256</v>
      </c>
      <c r="E28" s="8">
        <v>569</v>
      </c>
      <c r="F28" s="19">
        <v>393</v>
      </c>
      <c r="G28" s="8">
        <v>614</v>
      </c>
      <c r="H28" s="8">
        <v>202</v>
      </c>
      <c r="I28" s="8">
        <v>120</v>
      </c>
      <c r="J28" s="8">
        <v>264</v>
      </c>
      <c r="K28" s="8">
        <v>212</v>
      </c>
      <c r="L28" s="8">
        <v>371</v>
      </c>
      <c r="M28" s="8">
        <v>122</v>
      </c>
      <c r="N28" s="8">
        <v>163</v>
      </c>
      <c r="O28" s="8">
        <v>164</v>
      </c>
      <c r="P28" s="8">
        <v>48</v>
      </c>
      <c r="Q28" s="8">
        <v>95</v>
      </c>
      <c r="R28" s="8">
        <v>97</v>
      </c>
      <c r="S28" s="21">
        <f>AVERAGE(B28:R28)</f>
        <v>319.88235294117646</v>
      </c>
    </row>
    <row r="29" spans="1:19" ht="12.75">
      <c r="A29" s="9" t="s">
        <v>0</v>
      </c>
      <c r="B29" s="8">
        <v>333</v>
      </c>
      <c r="C29" s="8">
        <v>450</v>
      </c>
      <c r="D29" s="8">
        <v>215</v>
      </c>
      <c r="E29" s="8">
        <v>269</v>
      </c>
      <c r="F29" s="19">
        <v>203</v>
      </c>
      <c r="G29" s="8">
        <v>214</v>
      </c>
      <c r="H29" s="8">
        <v>323.5</v>
      </c>
      <c r="I29" s="8">
        <v>62</v>
      </c>
      <c r="J29" s="8">
        <v>133</v>
      </c>
      <c r="K29" s="8">
        <v>102</v>
      </c>
      <c r="L29" s="8">
        <v>135</v>
      </c>
      <c r="M29" s="8">
        <v>81</v>
      </c>
      <c r="N29" s="8">
        <v>105</v>
      </c>
      <c r="O29" s="8">
        <v>104</v>
      </c>
      <c r="P29" s="8">
        <v>84</v>
      </c>
      <c r="Q29" s="8">
        <v>89</v>
      </c>
      <c r="R29" s="8">
        <v>119</v>
      </c>
      <c r="S29" s="21">
        <f>AVERAGE(B29:R29)</f>
        <v>177.73529411764707</v>
      </c>
    </row>
    <row r="30" spans="1:19" ht="12.75">
      <c r="A30" s="9" t="s">
        <v>1</v>
      </c>
      <c r="B30" s="8">
        <v>1378.5</v>
      </c>
      <c r="C30" s="8">
        <v>1942</v>
      </c>
      <c r="D30" s="8">
        <v>950.5</v>
      </c>
      <c r="E30" s="8">
        <v>931</v>
      </c>
      <c r="F30" s="19">
        <v>859.5</v>
      </c>
      <c r="G30" s="8">
        <v>900</v>
      </c>
      <c r="H30" s="8">
        <v>1356</v>
      </c>
      <c r="I30" s="8">
        <v>294</v>
      </c>
      <c r="J30" s="8">
        <v>527</v>
      </c>
      <c r="K30" s="8">
        <v>399.5</v>
      </c>
      <c r="L30" s="8">
        <v>468.5</v>
      </c>
      <c r="M30" s="8">
        <v>321</v>
      </c>
      <c r="N30" s="8">
        <v>506.5</v>
      </c>
      <c r="O30" s="8">
        <v>431.5</v>
      </c>
      <c r="P30" s="8">
        <v>307</v>
      </c>
      <c r="Q30" s="8">
        <v>309.5</v>
      </c>
      <c r="R30" s="8">
        <v>472</v>
      </c>
      <c r="S30" s="21">
        <f>AVERAGE(B30:R30)</f>
        <v>726.7058823529412</v>
      </c>
    </row>
    <row r="31" spans="1:19" ht="12.75">
      <c r="A31" s="9" t="s">
        <v>2</v>
      </c>
      <c r="B31" s="8">
        <v>74</v>
      </c>
      <c r="C31" s="8">
        <v>157</v>
      </c>
      <c r="D31" s="8">
        <v>72</v>
      </c>
      <c r="E31" s="8">
        <v>147</v>
      </c>
      <c r="F31" s="19">
        <v>138</v>
      </c>
      <c r="G31" s="8">
        <v>129</v>
      </c>
      <c r="H31" s="8">
        <v>108</v>
      </c>
      <c r="I31" s="8">
        <v>66</v>
      </c>
      <c r="J31" s="8">
        <v>25</v>
      </c>
      <c r="K31" s="8">
        <v>59</v>
      </c>
      <c r="L31" s="8">
        <v>78</v>
      </c>
      <c r="M31" s="8">
        <v>17</v>
      </c>
      <c r="N31" s="8">
        <v>24</v>
      </c>
      <c r="O31" s="8">
        <v>58</v>
      </c>
      <c r="P31" s="8">
        <v>30</v>
      </c>
      <c r="Q31" s="8">
        <v>17</v>
      </c>
      <c r="R31" s="8">
        <v>29</v>
      </c>
      <c r="S31" s="21">
        <f>AVERAGE(B31:R31)</f>
        <v>72.23529411764706</v>
      </c>
    </row>
    <row r="32" spans="1:19" ht="12.75">
      <c r="A32" s="9" t="s">
        <v>3</v>
      </c>
      <c r="B32" s="8">
        <v>28</v>
      </c>
      <c r="C32" s="8">
        <v>603</v>
      </c>
      <c r="D32" s="8">
        <v>13</v>
      </c>
      <c r="E32" s="8">
        <v>187</v>
      </c>
      <c r="F32" s="19">
        <v>191</v>
      </c>
      <c r="G32" s="8">
        <v>240</v>
      </c>
      <c r="H32" s="8">
        <v>29</v>
      </c>
      <c r="I32" s="8">
        <v>40</v>
      </c>
      <c r="J32" s="8">
        <v>96</v>
      </c>
      <c r="K32" s="8">
        <v>59</v>
      </c>
      <c r="L32" s="8">
        <v>130</v>
      </c>
      <c r="M32" s="8">
        <v>22</v>
      </c>
      <c r="N32" s="8">
        <v>32</v>
      </c>
      <c r="O32" s="8">
        <v>64</v>
      </c>
      <c r="P32" s="8">
        <v>3</v>
      </c>
      <c r="Q32" s="8">
        <v>64</v>
      </c>
      <c r="R32" s="8">
        <v>22</v>
      </c>
      <c r="S32" s="21">
        <f>AVERAGE(B32:R32)</f>
        <v>107.23529411764706</v>
      </c>
    </row>
    <row r="33" spans="1:19" ht="12.75">
      <c r="A33" s="10" t="s">
        <v>4</v>
      </c>
      <c r="B33" s="11">
        <f aca="true" t="shared" si="14" ref="B33:S33">B31+B32</f>
        <v>102</v>
      </c>
      <c r="C33" s="11">
        <f t="shared" si="14"/>
        <v>760</v>
      </c>
      <c r="D33" s="11">
        <f t="shared" si="14"/>
        <v>85</v>
      </c>
      <c r="E33" s="11">
        <f t="shared" si="14"/>
        <v>334</v>
      </c>
      <c r="F33" s="11">
        <f t="shared" si="14"/>
        <v>329</v>
      </c>
      <c r="G33" s="11">
        <f t="shared" si="14"/>
        <v>369</v>
      </c>
      <c r="H33" s="11">
        <f t="shared" si="14"/>
        <v>137</v>
      </c>
      <c r="I33" s="11">
        <f t="shared" si="14"/>
        <v>106</v>
      </c>
      <c r="J33" s="11">
        <f t="shared" si="14"/>
        <v>121</v>
      </c>
      <c r="K33" s="11">
        <f t="shared" si="14"/>
        <v>118</v>
      </c>
      <c r="L33" s="11">
        <f t="shared" si="14"/>
        <v>208</v>
      </c>
      <c r="M33" s="11">
        <f t="shared" si="14"/>
        <v>39</v>
      </c>
      <c r="N33" s="11">
        <f t="shared" si="14"/>
        <v>56</v>
      </c>
      <c r="O33" s="11">
        <f t="shared" si="14"/>
        <v>122</v>
      </c>
      <c r="P33" s="11">
        <f t="shared" si="14"/>
        <v>33</v>
      </c>
      <c r="Q33" s="11">
        <v>81</v>
      </c>
      <c r="R33" s="11">
        <v>51</v>
      </c>
      <c r="S33" s="22">
        <f t="shared" si="14"/>
        <v>179.47058823529412</v>
      </c>
    </row>
    <row r="34" spans="1:19" ht="12.75">
      <c r="A34" s="9" t="s">
        <v>5</v>
      </c>
      <c r="B34" s="8">
        <v>57</v>
      </c>
      <c r="C34" s="8">
        <v>229</v>
      </c>
      <c r="D34" s="8">
        <v>48</v>
      </c>
      <c r="E34" s="8">
        <v>133</v>
      </c>
      <c r="F34" s="8">
        <v>114</v>
      </c>
      <c r="G34" s="8">
        <v>99</v>
      </c>
      <c r="H34" s="8">
        <v>64</v>
      </c>
      <c r="I34" s="8">
        <v>36</v>
      </c>
      <c r="J34" s="8">
        <v>61</v>
      </c>
      <c r="K34" s="8">
        <v>54</v>
      </c>
      <c r="L34" s="8">
        <v>63</v>
      </c>
      <c r="M34" s="8">
        <v>15</v>
      </c>
      <c r="N34" s="8">
        <v>34</v>
      </c>
      <c r="O34" s="8">
        <v>29</v>
      </c>
      <c r="P34" s="8">
        <v>16</v>
      </c>
      <c r="Q34" s="8">
        <v>33</v>
      </c>
      <c r="R34" s="8">
        <v>9</v>
      </c>
      <c r="S34" s="21">
        <f>AVERAGE(B34:R34)</f>
        <v>64.3529411764706</v>
      </c>
    </row>
    <row r="35" spans="1:19" ht="12.75">
      <c r="A35" s="9" t="s">
        <v>6</v>
      </c>
      <c r="B35" s="8">
        <v>45</v>
      </c>
      <c r="C35" s="8">
        <v>218</v>
      </c>
      <c r="D35" s="8">
        <v>37</v>
      </c>
      <c r="E35" s="8">
        <v>55</v>
      </c>
      <c r="F35" s="8">
        <v>79</v>
      </c>
      <c r="G35" s="8">
        <v>85</v>
      </c>
      <c r="H35" s="8">
        <v>36</v>
      </c>
      <c r="I35" s="8">
        <v>32</v>
      </c>
      <c r="J35" s="8">
        <v>43</v>
      </c>
      <c r="K35" s="8">
        <v>47</v>
      </c>
      <c r="L35" s="8">
        <v>59</v>
      </c>
      <c r="M35" s="8">
        <v>24</v>
      </c>
      <c r="N35" s="8">
        <v>22</v>
      </c>
      <c r="O35" s="8">
        <v>26</v>
      </c>
      <c r="P35" s="8">
        <v>4</v>
      </c>
      <c r="Q35" s="8">
        <v>36</v>
      </c>
      <c r="R35" s="8">
        <v>13</v>
      </c>
      <c r="S35" s="21">
        <f>AVERAGE(B35:R35)</f>
        <v>50.64705882352941</v>
      </c>
    </row>
    <row r="36" spans="1:19" ht="12.75">
      <c r="A36" s="10" t="s">
        <v>7</v>
      </c>
      <c r="B36" s="11">
        <f aca="true" t="shared" si="15" ref="B36:S36">B34+B35</f>
        <v>102</v>
      </c>
      <c r="C36" s="11">
        <f t="shared" si="15"/>
        <v>447</v>
      </c>
      <c r="D36" s="11">
        <f t="shared" si="15"/>
        <v>85</v>
      </c>
      <c r="E36" s="11">
        <f t="shared" si="15"/>
        <v>188</v>
      </c>
      <c r="F36" s="11">
        <f t="shared" si="15"/>
        <v>193</v>
      </c>
      <c r="G36" s="11">
        <f t="shared" si="15"/>
        <v>184</v>
      </c>
      <c r="H36" s="11">
        <f t="shared" si="15"/>
        <v>100</v>
      </c>
      <c r="I36" s="11">
        <f t="shared" si="15"/>
        <v>68</v>
      </c>
      <c r="J36" s="11">
        <f t="shared" si="15"/>
        <v>104</v>
      </c>
      <c r="K36" s="11">
        <f t="shared" si="15"/>
        <v>101</v>
      </c>
      <c r="L36" s="11">
        <f t="shared" si="15"/>
        <v>122</v>
      </c>
      <c r="M36" s="11">
        <f t="shared" si="15"/>
        <v>39</v>
      </c>
      <c r="N36" s="11">
        <f>N34+N35</f>
        <v>56</v>
      </c>
      <c r="O36" s="11">
        <f>O34+O35</f>
        <v>55</v>
      </c>
      <c r="P36" s="11">
        <f>P34+P35</f>
        <v>20</v>
      </c>
      <c r="Q36" s="11">
        <v>69</v>
      </c>
      <c r="R36" s="11">
        <v>22</v>
      </c>
      <c r="S36" s="22">
        <f t="shared" si="15"/>
        <v>115</v>
      </c>
    </row>
    <row r="37" spans="1:19" ht="12.75">
      <c r="A37" s="12" t="s">
        <v>14</v>
      </c>
      <c r="B37" s="15">
        <f aca="true" t="shared" si="16" ref="B37:G37">B27/B29</f>
        <v>1.0660660660660661</v>
      </c>
      <c r="C37" s="15">
        <f t="shared" si="16"/>
        <v>2.6066666666666665</v>
      </c>
      <c r="D37" s="15">
        <f t="shared" si="16"/>
        <v>1.0511627906976744</v>
      </c>
      <c r="E37" s="15">
        <f t="shared" si="16"/>
        <v>1.9776951672862453</v>
      </c>
      <c r="F37" s="15">
        <f t="shared" si="16"/>
        <v>1.8817733990147782</v>
      </c>
      <c r="G37" s="15">
        <f t="shared" si="16"/>
        <v>2.8457943925233646</v>
      </c>
      <c r="H37" s="15">
        <f aca="true" t="shared" si="17" ref="H37:S37">H27/H29</f>
        <v>0.5595054095826894</v>
      </c>
      <c r="I37" s="15">
        <f t="shared" si="17"/>
        <v>1.8387096774193548</v>
      </c>
      <c r="J37" s="15">
        <f t="shared" si="17"/>
        <v>1.669172932330827</v>
      </c>
      <c r="K37" s="15">
        <f t="shared" si="17"/>
        <v>1.8431372549019607</v>
      </c>
      <c r="L37" s="15">
        <f t="shared" si="17"/>
        <v>2.696296296296296</v>
      </c>
      <c r="M37" s="15">
        <f>M27/M29</f>
        <v>1.5061728395061729</v>
      </c>
      <c r="N37" s="15">
        <f>N27/N29</f>
        <v>1.5142857142857142</v>
      </c>
      <c r="O37" s="15">
        <f>O27/O29</f>
        <v>1.5769230769230769</v>
      </c>
      <c r="P37" s="15">
        <f>P27/P29</f>
        <v>0.5714285714285714</v>
      </c>
      <c r="Q37" s="15">
        <f>Q27/Q29</f>
        <v>1.0561797752808988</v>
      </c>
      <c r="R37" s="15">
        <f>R27/R29</f>
        <v>0.8151260504201681</v>
      </c>
      <c r="S37" s="15">
        <f t="shared" si="17"/>
        <v>1.664736058249214</v>
      </c>
    </row>
    <row r="38" spans="1:19" ht="12.75">
      <c r="A38" s="12" t="s">
        <v>15</v>
      </c>
      <c r="B38" s="15">
        <f aca="true" t="shared" si="18" ref="B38:G38">B27/B30</f>
        <v>0.2575262966993108</v>
      </c>
      <c r="C38" s="15">
        <f t="shared" si="18"/>
        <v>0.6040164778578785</v>
      </c>
      <c r="D38" s="15">
        <f t="shared" si="18"/>
        <v>0.2377695949500263</v>
      </c>
      <c r="E38" s="15">
        <f t="shared" si="18"/>
        <v>0.5714285714285714</v>
      </c>
      <c r="F38" s="15">
        <f t="shared" si="18"/>
        <v>0.4444444444444444</v>
      </c>
      <c r="G38" s="15">
        <f t="shared" si="18"/>
        <v>0.6766666666666666</v>
      </c>
      <c r="H38" s="15">
        <f aca="true" t="shared" si="19" ref="H38:S38">H27/H30</f>
        <v>0.13348082595870206</v>
      </c>
      <c r="I38" s="15">
        <f t="shared" si="19"/>
        <v>0.3877551020408163</v>
      </c>
      <c r="J38" s="15">
        <f t="shared" si="19"/>
        <v>0.42125237191650855</v>
      </c>
      <c r="K38" s="15">
        <f t="shared" si="19"/>
        <v>0.47058823529411764</v>
      </c>
      <c r="L38" s="15">
        <f t="shared" si="19"/>
        <v>0.7769477054429029</v>
      </c>
      <c r="M38" s="15">
        <f>M27/M30</f>
        <v>0.38006230529595014</v>
      </c>
      <c r="N38" s="15">
        <f>N27/N30</f>
        <v>0.3139190523198421</v>
      </c>
      <c r="O38" s="15">
        <f>O27/O30</f>
        <v>0.38006952491309387</v>
      </c>
      <c r="P38" s="15">
        <f>P27/P30</f>
        <v>0.1563517915309446</v>
      </c>
      <c r="Q38" s="15">
        <f>Q27/Q30</f>
        <v>0.3037156704361874</v>
      </c>
      <c r="R38" s="15">
        <f>R27/R30</f>
        <v>0.2055084745762712</v>
      </c>
      <c r="S38" s="15">
        <f t="shared" si="19"/>
        <v>0.4071555771410069</v>
      </c>
    </row>
    <row r="39" spans="1:19" ht="12.75">
      <c r="A39" s="12" t="s">
        <v>16</v>
      </c>
      <c r="B39" s="15">
        <f aca="true" t="shared" si="20" ref="B39:G39">B30/B27</f>
        <v>3.8830985915492957</v>
      </c>
      <c r="C39" s="15">
        <f t="shared" si="20"/>
        <v>1.6555839727195225</v>
      </c>
      <c r="D39" s="15">
        <f t="shared" si="20"/>
        <v>4.20575221238938</v>
      </c>
      <c r="E39" s="15">
        <f t="shared" si="20"/>
        <v>1.75</v>
      </c>
      <c r="F39" s="15">
        <f t="shared" si="20"/>
        <v>2.25</v>
      </c>
      <c r="G39" s="15">
        <f t="shared" si="20"/>
        <v>1.477832512315271</v>
      </c>
      <c r="H39" s="15">
        <f aca="true" t="shared" si="21" ref="H39:S39">H30/H27</f>
        <v>7.49171270718232</v>
      </c>
      <c r="I39" s="15">
        <f t="shared" si="21"/>
        <v>2.5789473684210527</v>
      </c>
      <c r="J39" s="15">
        <f t="shared" si="21"/>
        <v>2.373873873873874</v>
      </c>
      <c r="K39" s="15">
        <f t="shared" si="21"/>
        <v>2.125</v>
      </c>
      <c r="L39" s="15">
        <f t="shared" si="21"/>
        <v>1.2870879120879122</v>
      </c>
      <c r="M39" s="15">
        <f>M30/M27</f>
        <v>2.6311475409836067</v>
      </c>
      <c r="N39" s="15">
        <f>N30/N27</f>
        <v>3.1855345911949686</v>
      </c>
      <c r="O39" s="15">
        <f>O30/O27</f>
        <v>2.6310975609756095</v>
      </c>
      <c r="P39" s="15">
        <f>P30/P27</f>
        <v>6.395833333333333</v>
      </c>
      <c r="Q39" s="15">
        <f>Q30/Q27</f>
        <v>3.2925531914893615</v>
      </c>
      <c r="R39" s="15">
        <f>R30/R27</f>
        <v>4.865979381443299</v>
      </c>
      <c r="S39" s="15">
        <f t="shared" si="21"/>
        <v>2.4560636182902584</v>
      </c>
    </row>
    <row r="40" spans="1:19" ht="12.75">
      <c r="A40" s="12" t="s">
        <v>17</v>
      </c>
      <c r="B40" s="16">
        <f aca="true" t="shared" si="22" ref="B40:G40">B32/B33</f>
        <v>0.27450980392156865</v>
      </c>
      <c r="C40" s="16">
        <f t="shared" si="22"/>
        <v>0.7934210526315789</v>
      </c>
      <c r="D40" s="16">
        <f t="shared" si="22"/>
        <v>0.15294117647058825</v>
      </c>
      <c r="E40" s="16">
        <f t="shared" si="22"/>
        <v>0.5598802395209581</v>
      </c>
      <c r="F40" s="16">
        <f t="shared" si="22"/>
        <v>0.5805471124620061</v>
      </c>
      <c r="G40" s="16">
        <f t="shared" si="22"/>
        <v>0.6504065040650406</v>
      </c>
      <c r="H40" s="16">
        <f aca="true" t="shared" si="23" ref="H40:S40">H32/H33</f>
        <v>0.2116788321167883</v>
      </c>
      <c r="I40" s="16">
        <f t="shared" si="23"/>
        <v>0.37735849056603776</v>
      </c>
      <c r="J40" s="16">
        <f t="shared" si="23"/>
        <v>0.7933884297520661</v>
      </c>
      <c r="K40" s="16">
        <f t="shared" si="23"/>
        <v>0.5</v>
      </c>
      <c r="L40" s="16">
        <f t="shared" si="23"/>
        <v>0.625</v>
      </c>
      <c r="M40" s="16">
        <f>M32/M33</f>
        <v>0.5641025641025641</v>
      </c>
      <c r="N40" s="16">
        <f>N32/N33</f>
        <v>0.5714285714285714</v>
      </c>
      <c r="O40" s="16">
        <f>O32/O33</f>
        <v>0.5245901639344263</v>
      </c>
      <c r="P40" s="16">
        <f>P32/P33</f>
        <v>0.09090909090909091</v>
      </c>
      <c r="Q40" s="16">
        <f>Q32/Q33</f>
        <v>0.7901234567901234</v>
      </c>
      <c r="R40" s="16">
        <f>R32/R33</f>
        <v>0.43137254901960786</v>
      </c>
      <c r="S40" s="16">
        <f t="shared" si="23"/>
        <v>0.5975090134382169</v>
      </c>
    </row>
    <row r="41" spans="1:19" ht="12.75">
      <c r="A41" s="12" t="s">
        <v>19</v>
      </c>
      <c r="B41" s="15">
        <f aca="true" t="shared" si="24" ref="B41:G41">B32/B31</f>
        <v>0.3783783783783784</v>
      </c>
      <c r="C41" s="15">
        <f t="shared" si="24"/>
        <v>3.840764331210191</v>
      </c>
      <c r="D41" s="15">
        <f t="shared" si="24"/>
        <v>0.18055555555555555</v>
      </c>
      <c r="E41" s="15">
        <f t="shared" si="24"/>
        <v>1.272108843537415</v>
      </c>
      <c r="F41" s="15">
        <f t="shared" si="24"/>
        <v>1.3840579710144927</v>
      </c>
      <c r="G41" s="15">
        <f t="shared" si="24"/>
        <v>1.8604651162790697</v>
      </c>
      <c r="H41" s="15">
        <f aca="true" t="shared" si="25" ref="H41:S41">H32/H31</f>
        <v>0.26851851851851855</v>
      </c>
      <c r="I41" s="15">
        <f t="shared" si="25"/>
        <v>0.6060606060606061</v>
      </c>
      <c r="J41" s="15">
        <f t="shared" si="25"/>
        <v>3.84</v>
      </c>
      <c r="K41" s="15">
        <f t="shared" si="25"/>
        <v>1</v>
      </c>
      <c r="L41" s="15">
        <f t="shared" si="25"/>
        <v>1.6666666666666667</v>
      </c>
      <c r="M41" s="15">
        <f>M32/M31</f>
        <v>1.2941176470588236</v>
      </c>
      <c r="N41" s="15">
        <f>N32/N31</f>
        <v>1.3333333333333333</v>
      </c>
      <c r="O41" s="15">
        <f>O32/O31</f>
        <v>1.103448275862069</v>
      </c>
      <c r="P41" s="15">
        <f>P32/P31</f>
        <v>0.1</v>
      </c>
      <c r="Q41" s="15">
        <f>Q32/Q31</f>
        <v>3.764705882352941</v>
      </c>
      <c r="R41" s="15">
        <f>R32/R31</f>
        <v>0.7586206896551724</v>
      </c>
      <c r="S41" s="15">
        <f t="shared" si="25"/>
        <v>1.484527687296417</v>
      </c>
    </row>
    <row r="42" spans="1:19" ht="12.75">
      <c r="A42" s="13" t="s">
        <v>18</v>
      </c>
      <c r="B42" s="17">
        <f aca="true" t="shared" si="26" ref="B42:G42">B34/B36</f>
        <v>0.5588235294117647</v>
      </c>
      <c r="C42" s="17">
        <f t="shared" si="26"/>
        <v>0.5123042505592841</v>
      </c>
      <c r="D42" s="17">
        <f t="shared" si="26"/>
        <v>0.5647058823529412</v>
      </c>
      <c r="E42" s="17">
        <f t="shared" si="26"/>
        <v>0.7074468085106383</v>
      </c>
      <c r="F42" s="17">
        <f t="shared" si="26"/>
        <v>0.5906735751295337</v>
      </c>
      <c r="G42" s="17">
        <f t="shared" si="26"/>
        <v>0.5380434782608695</v>
      </c>
      <c r="H42" s="17">
        <f aca="true" t="shared" si="27" ref="H42:S42">H34/H36</f>
        <v>0.64</v>
      </c>
      <c r="I42" s="17">
        <f t="shared" si="27"/>
        <v>0.5294117647058824</v>
      </c>
      <c r="J42" s="17">
        <f t="shared" si="27"/>
        <v>0.5865384615384616</v>
      </c>
      <c r="K42" s="17">
        <f t="shared" si="27"/>
        <v>0.5346534653465347</v>
      </c>
      <c r="L42" s="17">
        <f t="shared" si="27"/>
        <v>0.5163934426229508</v>
      </c>
      <c r="M42" s="17">
        <f>M34/M36</f>
        <v>0.38461538461538464</v>
      </c>
      <c r="N42" s="17">
        <f>N34/N36</f>
        <v>0.6071428571428571</v>
      </c>
      <c r="O42" s="17">
        <f>O34/O36</f>
        <v>0.5272727272727272</v>
      </c>
      <c r="P42" s="17">
        <f>P34/P36</f>
        <v>0.8</v>
      </c>
      <c r="Q42" s="17">
        <f>Q34/Q36</f>
        <v>0.4782608695652174</v>
      </c>
      <c r="R42" s="17">
        <f>R34/R36</f>
        <v>0.4090909090909091</v>
      </c>
      <c r="S42" s="17">
        <f t="shared" si="27"/>
        <v>0.5595907928388747</v>
      </c>
    </row>
    <row r="53" spans="1:19" ht="25.5">
      <c r="A53" s="5" t="s">
        <v>21</v>
      </c>
      <c r="B53" s="6">
        <v>2000</v>
      </c>
      <c r="C53" s="6">
        <v>2001</v>
      </c>
      <c r="D53" s="6">
        <v>2002</v>
      </c>
      <c r="E53" s="6">
        <v>2003</v>
      </c>
      <c r="F53" s="6">
        <v>2004</v>
      </c>
      <c r="G53" s="6">
        <v>2005</v>
      </c>
      <c r="H53" s="20">
        <v>2006</v>
      </c>
      <c r="I53" s="20">
        <v>2007</v>
      </c>
      <c r="J53" s="20">
        <v>2008</v>
      </c>
      <c r="K53" s="6">
        <v>2009</v>
      </c>
      <c r="L53" s="6">
        <v>2010</v>
      </c>
      <c r="M53" s="6">
        <v>2011</v>
      </c>
      <c r="N53" s="6">
        <v>2012</v>
      </c>
      <c r="O53" s="6">
        <v>2013</v>
      </c>
      <c r="P53" s="6">
        <v>2014</v>
      </c>
      <c r="Q53" s="6">
        <v>2015</v>
      </c>
      <c r="R53" s="6">
        <v>2016</v>
      </c>
      <c r="S53" s="24" t="s">
        <v>22</v>
      </c>
    </row>
    <row r="54" spans="1:19" ht="12.75">
      <c r="A54" s="7" t="s">
        <v>9</v>
      </c>
      <c r="B54" s="11">
        <f aca="true" t="shared" si="28" ref="B54:G62">B24+B2</f>
        <v>5</v>
      </c>
      <c r="C54" s="11">
        <f t="shared" si="28"/>
        <v>1</v>
      </c>
      <c r="D54" s="11">
        <f t="shared" si="28"/>
        <v>10</v>
      </c>
      <c r="E54" s="11">
        <f t="shared" si="28"/>
        <v>0</v>
      </c>
      <c r="F54" s="11">
        <f t="shared" si="28"/>
        <v>11</v>
      </c>
      <c r="G54" s="11">
        <f t="shared" si="28"/>
        <v>1</v>
      </c>
      <c r="H54" s="11">
        <f aca="true" t="shared" si="29" ref="H54:M54">H2+H24</f>
        <v>1</v>
      </c>
      <c r="I54" s="11">
        <f t="shared" si="29"/>
        <v>2</v>
      </c>
      <c r="J54" s="11">
        <f t="shared" si="29"/>
        <v>0</v>
      </c>
      <c r="K54" s="11">
        <f t="shared" si="29"/>
        <v>0</v>
      </c>
      <c r="L54" s="11">
        <f t="shared" si="29"/>
        <v>0</v>
      </c>
      <c r="M54" s="11">
        <f t="shared" si="29"/>
        <v>0</v>
      </c>
      <c r="N54" s="11">
        <f aca="true" t="shared" si="30" ref="N54:O57">N2+N24</f>
        <v>2</v>
      </c>
      <c r="O54" s="11">
        <f t="shared" si="30"/>
        <v>0</v>
      </c>
      <c r="P54" s="11">
        <f aca="true" t="shared" si="31" ref="P54:Q57">P2+P24</f>
        <v>0</v>
      </c>
      <c r="Q54" s="11">
        <f t="shared" si="31"/>
        <v>1</v>
      </c>
      <c r="R54" s="11">
        <f>R2+R24</f>
        <v>0</v>
      </c>
      <c r="S54" s="23">
        <f aca="true" t="shared" si="32" ref="S54:S72">AVERAGE(B54:Q54)</f>
        <v>2.125</v>
      </c>
    </row>
    <row r="55" spans="1:19" ht="12.75">
      <c r="A55" s="7" t="s">
        <v>8</v>
      </c>
      <c r="B55" s="11">
        <f t="shared" si="28"/>
        <v>5</v>
      </c>
      <c r="C55" s="11">
        <f t="shared" si="28"/>
        <v>10</v>
      </c>
      <c r="D55" s="11">
        <f t="shared" si="28"/>
        <v>2</v>
      </c>
      <c r="E55" s="11">
        <f t="shared" si="28"/>
        <v>2</v>
      </c>
      <c r="F55" s="11">
        <f t="shared" si="28"/>
        <v>3</v>
      </c>
      <c r="G55" s="11">
        <f t="shared" si="28"/>
        <v>1</v>
      </c>
      <c r="H55" s="11">
        <f aca="true" t="shared" si="33" ref="H55:I65">H3+H25</f>
        <v>1</v>
      </c>
      <c r="I55" s="11">
        <f t="shared" si="33"/>
        <v>3</v>
      </c>
      <c r="J55" s="11">
        <f aca="true" t="shared" si="34" ref="J55:K62">J3+J25</f>
        <v>0</v>
      </c>
      <c r="K55" s="11">
        <f aca="true" t="shared" si="35" ref="K55:M56">K3+K25</f>
        <v>0</v>
      </c>
      <c r="L55" s="11">
        <f t="shared" si="35"/>
        <v>3</v>
      </c>
      <c r="M55" s="11">
        <f t="shared" si="35"/>
        <v>0</v>
      </c>
      <c r="N55" s="11">
        <f t="shared" si="30"/>
        <v>2</v>
      </c>
      <c r="O55" s="11">
        <f t="shared" si="30"/>
        <v>0</v>
      </c>
      <c r="P55" s="11">
        <f t="shared" si="31"/>
        <v>1</v>
      </c>
      <c r="Q55" s="11">
        <f t="shared" si="31"/>
        <v>0</v>
      </c>
      <c r="R55" s="11">
        <f>R3+R25</f>
        <v>0</v>
      </c>
      <c r="S55" s="23">
        <f t="shared" si="32"/>
        <v>2.0625</v>
      </c>
    </row>
    <row r="56" spans="1:19" ht="12.75">
      <c r="A56" s="7" t="s">
        <v>11</v>
      </c>
      <c r="B56" s="11">
        <f t="shared" si="28"/>
        <v>10</v>
      </c>
      <c r="C56" s="11">
        <f t="shared" si="28"/>
        <v>19</v>
      </c>
      <c r="D56" s="11">
        <f t="shared" si="28"/>
        <v>15</v>
      </c>
      <c r="E56" s="11">
        <f t="shared" si="28"/>
        <v>9</v>
      </c>
      <c r="F56" s="11">
        <f t="shared" si="28"/>
        <v>4</v>
      </c>
      <c r="G56" s="11">
        <f t="shared" si="28"/>
        <v>5</v>
      </c>
      <c r="H56" s="11">
        <f t="shared" si="33"/>
        <v>3</v>
      </c>
      <c r="I56" s="11">
        <f t="shared" si="33"/>
        <v>6</v>
      </c>
      <c r="J56" s="11">
        <f t="shared" si="34"/>
        <v>0</v>
      </c>
      <c r="K56" s="11">
        <f t="shared" si="35"/>
        <v>5</v>
      </c>
      <c r="L56" s="11">
        <f t="shared" si="35"/>
        <v>3</v>
      </c>
      <c r="M56" s="11">
        <f t="shared" si="35"/>
        <v>0</v>
      </c>
      <c r="N56" s="11">
        <f t="shared" si="30"/>
        <v>9</v>
      </c>
      <c r="O56" s="11">
        <f t="shared" si="30"/>
        <v>0</v>
      </c>
      <c r="P56" s="11">
        <f t="shared" si="31"/>
        <v>1</v>
      </c>
      <c r="Q56" s="11">
        <f t="shared" si="31"/>
        <v>1</v>
      </c>
      <c r="R56" s="11">
        <f>R4+R26</f>
        <v>0</v>
      </c>
      <c r="S56" s="23">
        <f t="shared" si="32"/>
        <v>5.625</v>
      </c>
    </row>
    <row r="57" spans="1:19" ht="12.75">
      <c r="A57" s="9" t="s">
        <v>12</v>
      </c>
      <c r="B57" s="11">
        <f t="shared" si="28"/>
        <v>555</v>
      </c>
      <c r="C57" s="11">
        <f t="shared" si="28"/>
        <v>2203</v>
      </c>
      <c r="D57" s="11">
        <f t="shared" si="28"/>
        <v>479</v>
      </c>
      <c r="E57" s="11">
        <f t="shared" si="28"/>
        <v>977</v>
      </c>
      <c r="F57" s="11">
        <f t="shared" si="28"/>
        <v>757</v>
      </c>
      <c r="G57" s="11">
        <f t="shared" si="28"/>
        <v>1284</v>
      </c>
      <c r="H57" s="11">
        <f t="shared" si="33"/>
        <v>400</v>
      </c>
      <c r="I57" s="11">
        <f t="shared" si="33"/>
        <v>276</v>
      </c>
      <c r="J57" s="11">
        <f t="shared" si="34"/>
        <v>492</v>
      </c>
      <c r="K57" s="11">
        <f t="shared" si="34"/>
        <v>454</v>
      </c>
      <c r="L57" s="11">
        <f>L5+L27</f>
        <v>744</v>
      </c>
      <c r="M57" s="11">
        <f>M5+M27</f>
        <v>205</v>
      </c>
      <c r="N57" s="11">
        <f t="shared" si="30"/>
        <v>321</v>
      </c>
      <c r="O57" s="11">
        <f t="shared" si="30"/>
        <v>434</v>
      </c>
      <c r="P57" s="11">
        <f t="shared" si="31"/>
        <v>102</v>
      </c>
      <c r="Q57" s="11">
        <f t="shared" si="31"/>
        <v>200</v>
      </c>
      <c r="R57" s="11">
        <f>R5+R27</f>
        <v>194</v>
      </c>
      <c r="S57" s="23">
        <f t="shared" si="32"/>
        <v>617.6875</v>
      </c>
    </row>
    <row r="58" spans="1:19" ht="12.75">
      <c r="A58" s="9" t="s">
        <v>13</v>
      </c>
      <c r="B58" s="11">
        <f t="shared" si="28"/>
        <v>565</v>
      </c>
      <c r="C58" s="11">
        <f t="shared" si="28"/>
        <v>2481</v>
      </c>
      <c r="D58" s="11">
        <f t="shared" si="28"/>
        <v>528</v>
      </c>
      <c r="E58" s="11">
        <f t="shared" si="28"/>
        <v>1014</v>
      </c>
      <c r="F58" s="11">
        <f t="shared" si="28"/>
        <v>768</v>
      </c>
      <c r="G58" s="11">
        <f t="shared" si="28"/>
        <v>1289</v>
      </c>
      <c r="H58" s="11">
        <f t="shared" si="33"/>
        <v>421</v>
      </c>
      <c r="I58" s="11">
        <f t="shared" si="33"/>
        <v>282</v>
      </c>
      <c r="J58" s="11">
        <f t="shared" si="34"/>
        <v>498</v>
      </c>
      <c r="K58" s="11">
        <f t="shared" si="34"/>
        <v>478</v>
      </c>
      <c r="L58" s="11">
        <f aca="true" t="shared" si="36" ref="L58:Q58">L28+L6</f>
        <v>751</v>
      </c>
      <c r="M58" s="11">
        <f t="shared" si="36"/>
        <v>205</v>
      </c>
      <c r="N58" s="11">
        <f t="shared" si="36"/>
        <v>325</v>
      </c>
      <c r="O58" s="11">
        <f t="shared" si="36"/>
        <v>434</v>
      </c>
      <c r="P58" s="11">
        <f t="shared" si="36"/>
        <v>103</v>
      </c>
      <c r="Q58" s="11">
        <f t="shared" si="36"/>
        <v>201</v>
      </c>
      <c r="R58" s="11">
        <f>R28+R6</f>
        <v>194</v>
      </c>
      <c r="S58" s="23">
        <f t="shared" si="32"/>
        <v>646.4375</v>
      </c>
    </row>
    <row r="59" spans="1:20" ht="12.75">
      <c r="A59" s="9" t="s">
        <v>0</v>
      </c>
      <c r="B59" s="11">
        <f t="shared" si="28"/>
        <v>627</v>
      </c>
      <c r="C59" s="11">
        <f t="shared" si="28"/>
        <v>911</v>
      </c>
      <c r="D59" s="11">
        <f t="shared" si="28"/>
        <v>475</v>
      </c>
      <c r="E59" s="11">
        <f t="shared" si="28"/>
        <v>510</v>
      </c>
      <c r="F59" s="11">
        <f t="shared" si="28"/>
        <v>434</v>
      </c>
      <c r="G59" s="11">
        <f t="shared" si="28"/>
        <v>470</v>
      </c>
      <c r="H59" s="11">
        <f t="shared" si="33"/>
        <v>571.5</v>
      </c>
      <c r="I59" s="11">
        <f t="shared" si="33"/>
        <v>223</v>
      </c>
      <c r="J59" s="11">
        <f t="shared" si="34"/>
        <v>264</v>
      </c>
      <c r="K59" s="11">
        <f t="shared" si="34"/>
        <v>251</v>
      </c>
      <c r="L59" s="11">
        <f aca="true" t="shared" si="37" ref="L59:M62">L7+L29</f>
        <v>230</v>
      </c>
      <c r="M59" s="11">
        <f t="shared" si="37"/>
        <v>181</v>
      </c>
      <c r="N59" s="11">
        <f aca="true" t="shared" si="38" ref="N59:O62">N7+N29</f>
        <v>229</v>
      </c>
      <c r="O59" s="11">
        <f t="shared" si="38"/>
        <v>229</v>
      </c>
      <c r="P59" s="11">
        <f aca="true" t="shared" si="39" ref="P59:Q62">P7+P29</f>
        <v>142</v>
      </c>
      <c r="Q59" s="11">
        <f t="shared" si="39"/>
        <v>150</v>
      </c>
      <c r="R59" s="11">
        <f>R7+R29</f>
        <v>196</v>
      </c>
      <c r="S59" s="23">
        <f t="shared" si="32"/>
        <v>368.59375</v>
      </c>
      <c r="T59" s="11"/>
    </row>
    <row r="60" spans="1:20" ht="12.75">
      <c r="A60" s="9" t="s">
        <v>1</v>
      </c>
      <c r="B60" s="11">
        <f t="shared" si="28"/>
        <v>2606.5</v>
      </c>
      <c r="C60" s="11">
        <f t="shared" si="28"/>
        <v>3773</v>
      </c>
      <c r="D60" s="11">
        <f t="shared" si="28"/>
        <v>2085.75</v>
      </c>
      <c r="E60" s="11">
        <f t="shared" si="28"/>
        <v>1967</v>
      </c>
      <c r="F60" s="11">
        <f t="shared" si="28"/>
        <v>1795</v>
      </c>
      <c r="G60" s="11">
        <f t="shared" si="28"/>
        <v>1958</v>
      </c>
      <c r="H60" s="11">
        <f t="shared" si="33"/>
        <v>2339.5</v>
      </c>
      <c r="I60" s="11">
        <f t="shared" si="33"/>
        <v>1040.5</v>
      </c>
      <c r="J60" s="11">
        <f t="shared" si="34"/>
        <v>1133.5</v>
      </c>
      <c r="K60" s="11">
        <f t="shared" si="34"/>
        <v>1125.15</v>
      </c>
      <c r="L60" s="11">
        <f t="shared" si="37"/>
        <v>1010.5</v>
      </c>
      <c r="M60" s="11">
        <f t="shared" si="37"/>
        <v>756</v>
      </c>
      <c r="N60" s="11">
        <f t="shared" si="38"/>
        <v>998.5</v>
      </c>
      <c r="O60" s="11">
        <f t="shared" si="38"/>
        <v>1020</v>
      </c>
      <c r="P60" s="11">
        <f t="shared" si="39"/>
        <v>650</v>
      </c>
      <c r="Q60" s="11">
        <f t="shared" si="39"/>
        <v>548.5</v>
      </c>
      <c r="R60" s="11">
        <f>R8+R30</f>
        <v>834</v>
      </c>
      <c r="S60" s="23">
        <f t="shared" si="32"/>
        <v>1550.4625</v>
      </c>
      <c r="T60" s="11"/>
    </row>
    <row r="61" spans="1:19" ht="12.75">
      <c r="A61" s="9" t="s">
        <v>2</v>
      </c>
      <c r="B61" s="11">
        <f t="shared" si="28"/>
        <v>103</v>
      </c>
      <c r="C61" s="11">
        <f t="shared" si="28"/>
        <v>197</v>
      </c>
      <c r="D61" s="11">
        <f t="shared" si="28"/>
        <v>140</v>
      </c>
      <c r="E61" s="11">
        <f t="shared" si="28"/>
        <v>214</v>
      </c>
      <c r="F61" s="11">
        <f t="shared" si="28"/>
        <v>264</v>
      </c>
      <c r="G61" s="11">
        <f t="shared" si="28"/>
        <v>202</v>
      </c>
      <c r="H61" s="11">
        <f t="shared" si="33"/>
        <v>158</v>
      </c>
      <c r="I61" s="11">
        <f t="shared" si="33"/>
        <v>127</v>
      </c>
      <c r="J61" s="11">
        <f t="shared" si="34"/>
        <v>51</v>
      </c>
      <c r="K61" s="11">
        <f t="shared" si="34"/>
        <v>89</v>
      </c>
      <c r="L61" s="11">
        <f t="shared" si="37"/>
        <v>106</v>
      </c>
      <c r="M61" s="11">
        <f t="shared" si="37"/>
        <v>29</v>
      </c>
      <c r="N61" s="11">
        <f t="shared" si="38"/>
        <v>34</v>
      </c>
      <c r="O61" s="11">
        <f t="shared" si="38"/>
        <v>119</v>
      </c>
      <c r="P61" s="11">
        <f t="shared" si="39"/>
        <v>44</v>
      </c>
      <c r="Q61" s="11">
        <f t="shared" si="39"/>
        <v>34</v>
      </c>
      <c r="R61" s="11">
        <f>R9+R31</f>
        <v>45</v>
      </c>
      <c r="S61" s="23">
        <f t="shared" si="32"/>
        <v>119.4375</v>
      </c>
    </row>
    <row r="62" spans="1:19" ht="12.75">
      <c r="A62" s="9" t="s">
        <v>3</v>
      </c>
      <c r="B62" s="11">
        <f t="shared" si="28"/>
        <v>38</v>
      </c>
      <c r="C62" s="11">
        <f t="shared" si="28"/>
        <v>760</v>
      </c>
      <c r="D62" s="11">
        <f t="shared" si="28"/>
        <v>19</v>
      </c>
      <c r="E62" s="11">
        <f t="shared" si="28"/>
        <v>308</v>
      </c>
      <c r="F62" s="11">
        <f t="shared" si="28"/>
        <v>270</v>
      </c>
      <c r="G62" s="11">
        <f t="shared" si="28"/>
        <v>512</v>
      </c>
      <c r="H62" s="11">
        <f t="shared" si="33"/>
        <v>50</v>
      </c>
      <c r="I62" s="11">
        <f t="shared" si="33"/>
        <v>72</v>
      </c>
      <c r="J62" s="11">
        <f t="shared" si="34"/>
        <v>234</v>
      </c>
      <c r="K62" s="11">
        <f t="shared" si="34"/>
        <v>99</v>
      </c>
      <c r="L62" s="11">
        <f t="shared" si="37"/>
        <v>197</v>
      </c>
      <c r="M62" s="11">
        <f t="shared" si="37"/>
        <v>26</v>
      </c>
      <c r="N62" s="11">
        <f t="shared" si="38"/>
        <v>52</v>
      </c>
      <c r="O62" s="11">
        <f t="shared" si="38"/>
        <v>123</v>
      </c>
      <c r="P62" s="11">
        <f t="shared" si="39"/>
        <v>11</v>
      </c>
      <c r="Q62" s="11">
        <f t="shared" si="39"/>
        <v>91</v>
      </c>
      <c r="R62" s="11">
        <f>R10+R32</f>
        <v>41</v>
      </c>
      <c r="S62" s="23">
        <f t="shared" si="32"/>
        <v>178.875</v>
      </c>
    </row>
    <row r="63" spans="1:19" ht="12.75">
      <c r="A63" s="10" t="s">
        <v>4</v>
      </c>
      <c r="B63" s="11">
        <f aca="true" t="shared" si="40" ref="B63:M63">B61+B62</f>
        <v>141</v>
      </c>
      <c r="C63" s="11">
        <f t="shared" si="40"/>
        <v>957</v>
      </c>
      <c r="D63" s="11">
        <f t="shared" si="40"/>
        <v>159</v>
      </c>
      <c r="E63" s="11">
        <f t="shared" si="40"/>
        <v>522</v>
      </c>
      <c r="F63" s="11">
        <f t="shared" si="40"/>
        <v>534</v>
      </c>
      <c r="G63" s="11">
        <f t="shared" si="40"/>
        <v>714</v>
      </c>
      <c r="H63" s="11">
        <f t="shared" si="40"/>
        <v>208</v>
      </c>
      <c r="I63" s="11">
        <f t="shared" si="40"/>
        <v>199</v>
      </c>
      <c r="J63" s="11">
        <f t="shared" si="40"/>
        <v>285</v>
      </c>
      <c r="K63" s="11">
        <f t="shared" si="40"/>
        <v>188</v>
      </c>
      <c r="L63" s="11">
        <f t="shared" si="40"/>
        <v>303</v>
      </c>
      <c r="M63" s="11">
        <f t="shared" si="40"/>
        <v>55</v>
      </c>
      <c r="N63" s="11">
        <f>N61+N62</f>
        <v>86</v>
      </c>
      <c r="O63" s="11">
        <f>O61+O62</f>
        <v>242</v>
      </c>
      <c r="P63" s="11">
        <f>P61+P62</f>
        <v>55</v>
      </c>
      <c r="Q63" s="11">
        <f>Q61+Q62</f>
        <v>125</v>
      </c>
      <c r="R63" s="11">
        <f>R61+R62</f>
        <v>86</v>
      </c>
      <c r="S63" s="22">
        <f t="shared" si="32"/>
        <v>298.3125</v>
      </c>
    </row>
    <row r="64" spans="1:19" ht="12.75">
      <c r="A64" s="9" t="s">
        <v>5</v>
      </c>
      <c r="B64" s="11">
        <f aca="true" t="shared" si="41" ref="B64:G65">B34+B12</f>
        <v>80</v>
      </c>
      <c r="C64" s="11">
        <f t="shared" si="41"/>
        <v>326</v>
      </c>
      <c r="D64" s="11">
        <f t="shared" si="41"/>
        <v>89</v>
      </c>
      <c r="E64" s="11">
        <f t="shared" si="41"/>
        <v>157</v>
      </c>
      <c r="F64" s="11">
        <f t="shared" si="41"/>
        <v>158</v>
      </c>
      <c r="G64" s="11">
        <f t="shared" si="41"/>
        <v>164</v>
      </c>
      <c r="H64" s="11">
        <f t="shared" si="33"/>
        <v>88</v>
      </c>
      <c r="I64" s="11">
        <f t="shared" si="33"/>
        <v>57</v>
      </c>
      <c r="J64" s="11">
        <f aca="true" t="shared" si="42" ref="J64:L65">J12+J34</f>
        <v>86</v>
      </c>
      <c r="K64" s="11">
        <f t="shared" si="42"/>
        <v>61</v>
      </c>
      <c r="L64" s="11">
        <f t="shared" si="42"/>
        <v>76</v>
      </c>
      <c r="M64" s="11">
        <f aca="true" t="shared" si="43" ref="M64:O65">M12+M34</f>
        <v>25</v>
      </c>
      <c r="N64" s="11">
        <f t="shared" si="43"/>
        <v>50</v>
      </c>
      <c r="O64" s="11">
        <f t="shared" si="43"/>
        <v>41</v>
      </c>
      <c r="P64" s="11">
        <f>P12+P34</f>
        <v>19</v>
      </c>
      <c r="Q64" s="11">
        <f>Q12+Q34</f>
        <v>41</v>
      </c>
      <c r="R64" s="11">
        <f>R12+R34</f>
        <v>26</v>
      </c>
      <c r="S64" s="23">
        <f t="shared" si="32"/>
        <v>94.875</v>
      </c>
    </row>
    <row r="65" spans="1:19" ht="12.75">
      <c r="A65" s="9" t="s">
        <v>6</v>
      </c>
      <c r="B65" s="11">
        <f t="shared" si="41"/>
        <v>61</v>
      </c>
      <c r="C65" s="11">
        <f t="shared" si="41"/>
        <v>301</v>
      </c>
      <c r="D65" s="11">
        <f t="shared" si="41"/>
        <v>70</v>
      </c>
      <c r="E65" s="11">
        <f t="shared" si="41"/>
        <v>68</v>
      </c>
      <c r="F65" s="11">
        <f t="shared" si="41"/>
        <v>116</v>
      </c>
      <c r="G65" s="11">
        <f t="shared" si="41"/>
        <v>153</v>
      </c>
      <c r="H65" s="11">
        <f t="shared" si="33"/>
        <v>55</v>
      </c>
      <c r="I65" s="11">
        <f t="shared" si="33"/>
        <v>45</v>
      </c>
      <c r="J65" s="11">
        <f t="shared" si="42"/>
        <v>62</v>
      </c>
      <c r="K65" s="11">
        <f t="shared" si="42"/>
        <v>53</v>
      </c>
      <c r="L65" s="11">
        <f t="shared" si="42"/>
        <v>77</v>
      </c>
      <c r="M65" s="11">
        <f t="shared" si="43"/>
        <v>30</v>
      </c>
      <c r="N65" s="11">
        <f t="shared" si="43"/>
        <v>36</v>
      </c>
      <c r="O65" s="11">
        <f t="shared" si="43"/>
        <v>33</v>
      </c>
      <c r="P65" s="11">
        <f>P13+P35</f>
        <v>11</v>
      </c>
      <c r="Q65" s="11">
        <f>Q13+Q35</f>
        <v>47</v>
      </c>
      <c r="R65" s="11">
        <f>R13+R35</f>
        <v>24</v>
      </c>
      <c r="S65" s="23">
        <f t="shared" si="32"/>
        <v>76.125</v>
      </c>
    </row>
    <row r="66" spans="1:19" ht="12.75">
      <c r="A66" s="10" t="s">
        <v>7</v>
      </c>
      <c r="B66" s="11">
        <f aca="true" t="shared" si="44" ref="B66:M66">B64+B65</f>
        <v>141</v>
      </c>
      <c r="C66" s="11">
        <f t="shared" si="44"/>
        <v>627</v>
      </c>
      <c r="D66" s="11">
        <f t="shared" si="44"/>
        <v>159</v>
      </c>
      <c r="E66" s="11">
        <f t="shared" si="44"/>
        <v>225</v>
      </c>
      <c r="F66" s="11">
        <f t="shared" si="44"/>
        <v>274</v>
      </c>
      <c r="G66" s="11">
        <f t="shared" si="44"/>
        <v>317</v>
      </c>
      <c r="H66" s="11">
        <f t="shared" si="44"/>
        <v>143</v>
      </c>
      <c r="I66" s="11">
        <f t="shared" si="44"/>
        <v>102</v>
      </c>
      <c r="J66" s="11">
        <f t="shared" si="44"/>
        <v>148</v>
      </c>
      <c r="K66" s="11">
        <f t="shared" si="44"/>
        <v>114</v>
      </c>
      <c r="L66" s="11">
        <f t="shared" si="44"/>
        <v>153</v>
      </c>
      <c r="M66" s="11">
        <f t="shared" si="44"/>
        <v>55</v>
      </c>
      <c r="N66" s="11">
        <f>N64+N65</f>
        <v>86</v>
      </c>
      <c r="O66" s="11">
        <f>O64+O65</f>
        <v>74</v>
      </c>
      <c r="P66" s="11">
        <f>P64+P65</f>
        <v>30</v>
      </c>
      <c r="Q66" s="11">
        <f>Q64+Q65</f>
        <v>88</v>
      </c>
      <c r="R66" s="11">
        <f>R64+R65</f>
        <v>50</v>
      </c>
      <c r="S66" s="22">
        <f t="shared" si="32"/>
        <v>171</v>
      </c>
    </row>
    <row r="67" spans="1:19" ht="12.75">
      <c r="A67" s="12" t="s">
        <v>14</v>
      </c>
      <c r="B67" s="15">
        <f aca="true" t="shared" si="45" ref="B67:G67">B57/B59</f>
        <v>0.8851674641148325</v>
      </c>
      <c r="C67" s="15">
        <f t="shared" si="45"/>
        <v>2.4182217343578487</v>
      </c>
      <c r="D67" s="15">
        <f t="shared" si="45"/>
        <v>1.0084210526315789</v>
      </c>
      <c r="E67" s="15">
        <f t="shared" si="45"/>
        <v>1.915686274509804</v>
      </c>
      <c r="F67" s="15">
        <f t="shared" si="45"/>
        <v>1.7442396313364055</v>
      </c>
      <c r="G67" s="15">
        <f t="shared" si="45"/>
        <v>2.7319148936170214</v>
      </c>
      <c r="H67" s="15">
        <f aca="true" t="shared" si="46" ref="H67:P67">H57/H59</f>
        <v>0.6999125109361329</v>
      </c>
      <c r="I67" s="15">
        <f t="shared" si="46"/>
        <v>1.2376681614349776</v>
      </c>
      <c r="J67" s="15">
        <f t="shared" si="46"/>
        <v>1.8636363636363635</v>
      </c>
      <c r="K67" s="15">
        <f t="shared" si="46"/>
        <v>1.8087649402390438</v>
      </c>
      <c r="L67" s="15">
        <f t="shared" si="46"/>
        <v>3.234782608695652</v>
      </c>
      <c r="M67" s="15">
        <f t="shared" si="46"/>
        <v>1.132596685082873</v>
      </c>
      <c r="N67" s="15">
        <f t="shared" si="46"/>
        <v>1.4017467248908297</v>
      </c>
      <c r="O67" s="15">
        <f t="shared" si="46"/>
        <v>1.8951965065502183</v>
      </c>
      <c r="P67" s="15">
        <f t="shared" si="46"/>
        <v>0.7183098591549296</v>
      </c>
      <c r="Q67" s="15">
        <f>Q57/Q59</f>
        <v>1.3333333333333333</v>
      </c>
      <c r="R67" s="15">
        <f>R57/R59</f>
        <v>0.9897959183673469</v>
      </c>
      <c r="S67" s="15">
        <f t="shared" si="32"/>
        <v>1.6268499215326153</v>
      </c>
    </row>
    <row r="68" spans="1:19" ht="12.75">
      <c r="A68" s="12" t="s">
        <v>15</v>
      </c>
      <c r="B68" s="15">
        <f aca="true" t="shared" si="47" ref="B68:G68">B57/B60</f>
        <v>0.21292921542298102</v>
      </c>
      <c r="C68" s="15">
        <f t="shared" si="47"/>
        <v>0.5838855022528492</v>
      </c>
      <c r="D68" s="15">
        <f t="shared" si="47"/>
        <v>0.2296536018218866</v>
      </c>
      <c r="E68" s="15">
        <f t="shared" si="47"/>
        <v>0.49669547534316216</v>
      </c>
      <c r="F68" s="15">
        <f t="shared" si="47"/>
        <v>0.42172701949860725</v>
      </c>
      <c r="G68" s="15">
        <f t="shared" si="47"/>
        <v>0.6557711950970377</v>
      </c>
      <c r="H68" s="15">
        <f aca="true" t="shared" si="48" ref="H68:P68">H57/H60</f>
        <v>0.1709767044240222</v>
      </c>
      <c r="I68" s="15">
        <f t="shared" si="48"/>
        <v>0.2652570879384911</v>
      </c>
      <c r="J68" s="15">
        <f t="shared" si="48"/>
        <v>0.43405381561535067</v>
      </c>
      <c r="K68" s="15">
        <f t="shared" si="48"/>
        <v>0.40350175532151267</v>
      </c>
      <c r="L68" s="15">
        <f t="shared" si="48"/>
        <v>0.7362691736763978</v>
      </c>
      <c r="M68" s="15">
        <f t="shared" si="48"/>
        <v>0.27116402116402116</v>
      </c>
      <c r="N68" s="15">
        <f t="shared" si="48"/>
        <v>0.3214822233350025</v>
      </c>
      <c r="O68" s="15">
        <f t="shared" si="48"/>
        <v>0.42549019607843136</v>
      </c>
      <c r="P68" s="15">
        <f t="shared" si="48"/>
        <v>0.15692307692307692</v>
      </c>
      <c r="Q68" s="15">
        <f>Q57/Q60</f>
        <v>0.3646308113035551</v>
      </c>
      <c r="R68" s="15">
        <f>R57/R60</f>
        <v>0.23261390887290168</v>
      </c>
      <c r="S68" s="15">
        <f t="shared" si="32"/>
        <v>0.38440067970102415</v>
      </c>
    </row>
    <row r="69" spans="1:19" ht="12.75">
      <c r="A69" s="12" t="s">
        <v>16</v>
      </c>
      <c r="B69" s="15">
        <f aca="true" t="shared" si="49" ref="B69:G69">B60/B57</f>
        <v>4.696396396396397</v>
      </c>
      <c r="C69" s="15">
        <f t="shared" si="49"/>
        <v>1.7126645483431684</v>
      </c>
      <c r="D69" s="15">
        <f t="shared" si="49"/>
        <v>4.354384133611691</v>
      </c>
      <c r="E69" s="15">
        <f t="shared" si="49"/>
        <v>2.013306038894575</v>
      </c>
      <c r="F69" s="15">
        <f t="shared" si="49"/>
        <v>2.371202113606341</v>
      </c>
      <c r="G69" s="15">
        <f t="shared" si="49"/>
        <v>1.5249221183800623</v>
      </c>
      <c r="H69" s="15">
        <f aca="true" t="shared" si="50" ref="H69:P69">H60/H57</f>
        <v>5.84875</v>
      </c>
      <c r="I69" s="15">
        <f t="shared" si="50"/>
        <v>3.7699275362318843</v>
      </c>
      <c r="J69" s="15">
        <f t="shared" si="50"/>
        <v>2.303861788617886</v>
      </c>
      <c r="K69" s="15">
        <f t="shared" si="50"/>
        <v>2.4783039647577096</v>
      </c>
      <c r="L69" s="15">
        <f t="shared" si="50"/>
        <v>1.3581989247311828</v>
      </c>
      <c r="M69" s="15">
        <f t="shared" si="50"/>
        <v>3.6878048780487807</v>
      </c>
      <c r="N69" s="15">
        <f t="shared" si="50"/>
        <v>3.1105919003115265</v>
      </c>
      <c r="O69" s="15">
        <f t="shared" si="50"/>
        <v>2.3502304147465436</v>
      </c>
      <c r="P69" s="15">
        <f t="shared" si="50"/>
        <v>6.372549019607843</v>
      </c>
      <c r="Q69" s="15">
        <f>Q60/Q57</f>
        <v>2.7425</v>
      </c>
      <c r="R69" s="15">
        <f>R60/R57</f>
        <v>4.298969072164948</v>
      </c>
      <c r="S69" s="15">
        <f t="shared" si="32"/>
        <v>3.1684746110178494</v>
      </c>
    </row>
    <row r="70" spans="1:19" ht="12.75">
      <c r="A70" s="12" t="s">
        <v>17</v>
      </c>
      <c r="B70" s="16">
        <f aca="true" t="shared" si="51" ref="B70:G70">B62/B63</f>
        <v>0.2695035460992908</v>
      </c>
      <c r="C70" s="16">
        <f t="shared" si="51"/>
        <v>0.7941483803552769</v>
      </c>
      <c r="D70" s="16">
        <f t="shared" si="51"/>
        <v>0.11949685534591195</v>
      </c>
      <c r="E70" s="16">
        <f t="shared" si="51"/>
        <v>0.5900383141762452</v>
      </c>
      <c r="F70" s="16">
        <f t="shared" si="51"/>
        <v>0.5056179775280899</v>
      </c>
      <c r="G70" s="16">
        <f t="shared" si="51"/>
        <v>0.7170868347338936</v>
      </c>
      <c r="H70" s="16">
        <f aca="true" t="shared" si="52" ref="H70:P70">H62/H63</f>
        <v>0.2403846153846154</v>
      </c>
      <c r="I70" s="16">
        <f t="shared" si="52"/>
        <v>0.36180904522613067</v>
      </c>
      <c r="J70" s="16">
        <f t="shared" si="52"/>
        <v>0.8210526315789474</v>
      </c>
      <c r="K70" s="16">
        <f t="shared" si="52"/>
        <v>0.526595744680851</v>
      </c>
      <c r="L70" s="16">
        <f t="shared" si="52"/>
        <v>0.6501650165016502</v>
      </c>
      <c r="M70" s="16">
        <f t="shared" si="52"/>
        <v>0.4727272727272727</v>
      </c>
      <c r="N70" s="16">
        <f t="shared" si="52"/>
        <v>0.6046511627906976</v>
      </c>
      <c r="O70" s="16">
        <f t="shared" si="52"/>
        <v>0.5082644628099173</v>
      </c>
      <c r="P70" s="16">
        <f t="shared" si="52"/>
        <v>0.2</v>
      </c>
      <c r="Q70" s="16">
        <f>Q62/Q63</f>
        <v>0.728</v>
      </c>
      <c r="R70" s="16">
        <f>R62/R63</f>
        <v>0.47674418604651164</v>
      </c>
      <c r="S70" s="16">
        <f t="shared" si="32"/>
        <v>0.5068463662461744</v>
      </c>
    </row>
    <row r="71" spans="1:19" ht="12.75">
      <c r="A71" s="12" t="s">
        <v>19</v>
      </c>
      <c r="B71" s="15">
        <f aca="true" t="shared" si="53" ref="B71:G71">B62/B61</f>
        <v>0.36893203883495146</v>
      </c>
      <c r="C71" s="15">
        <f t="shared" si="53"/>
        <v>3.8578680203045685</v>
      </c>
      <c r="D71" s="15">
        <f t="shared" si="53"/>
        <v>0.1357142857142857</v>
      </c>
      <c r="E71" s="15">
        <f t="shared" si="53"/>
        <v>1.439252336448598</v>
      </c>
      <c r="F71" s="15">
        <f t="shared" si="53"/>
        <v>1.0227272727272727</v>
      </c>
      <c r="G71" s="15">
        <f t="shared" si="53"/>
        <v>2.5346534653465347</v>
      </c>
      <c r="H71" s="15">
        <f aca="true" t="shared" si="54" ref="H71:P71">H62/H61</f>
        <v>0.31645569620253167</v>
      </c>
      <c r="I71" s="15">
        <f t="shared" si="54"/>
        <v>0.5669291338582677</v>
      </c>
      <c r="J71" s="15">
        <f t="shared" si="54"/>
        <v>4.588235294117647</v>
      </c>
      <c r="K71" s="15">
        <f t="shared" si="54"/>
        <v>1.1123595505617978</v>
      </c>
      <c r="L71" s="15">
        <f t="shared" si="54"/>
        <v>1.8584905660377358</v>
      </c>
      <c r="M71" s="15">
        <f t="shared" si="54"/>
        <v>0.896551724137931</v>
      </c>
      <c r="N71" s="15">
        <f t="shared" si="54"/>
        <v>1.5294117647058822</v>
      </c>
      <c r="O71" s="15">
        <f t="shared" si="54"/>
        <v>1.0336134453781514</v>
      </c>
      <c r="P71" s="15">
        <f t="shared" si="54"/>
        <v>0.25</v>
      </c>
      <c r="Q71" s="15">
        <f>Q62/Q61</f>
        <v>2.676470588235294</v>
      </c>
      <c r="R71" s="15">
        <f>R62/R61</f>
        <v>0.9111111111111111</v>
      </c>
      <c r="S71" s="15">
        <f t="shared" si="32"/>
        <v>1.5117290739132156</v>
      </c>
    </row>
    <row r="72" spans="1:19" ht="12.75">
      <c r="A72" s="13" t="s">
        <v>18</v>
      </c>
      <c r="B72" s="17">
        <f aca="true" t="shared" si="55" ref="B72:G72">B64/B66</f>
        <v>0.5673758865248227</v>
      </c>
      <c r="C72" s="17">
        <f t="shared" si="55"/>
        <v>0.5199362041467305</v>
      </c>
      <c r="D72" s="17">
        <f t="shared" si="55"/>
        <v>0.559748427672956</v>
      </c>
      <c r="E72" s="17">
        <f t="shared" si="55"/>
        <v>0.6977777777777778</v>
      </c>
      <c r="F72" s="17">
        <f t="shared" si="55"/>
        <v>0.5766423357664233</v>
      </c>
      <c r="G72" s="17">
        <f t="shared" si="55"/>
        <v>0.5173501577287066</v>
      </c>
      <c r="H72" s="17">
        <f aca="true" t="shared" si="56" ref="H72:P72">H64/H66</f>
        <v>0.6153846153846154</v>
      </c>
      <c r="I72" s="17">
        <f t="shared" si="56"/>
        <v>0.5588235294117647</v>
      </c>
      <c r="J72" s="17">
        <f t="shared" si="56"/>
        <v>0.581081081081081</v>
      </c>
      <c r="K72" s="17">
        <f t="shared" si="56"/>
        <v>0.5350877192982456</v>
      </c>
      <c r="L72" s="17">
        <f t="shared" si="56"/>
        <v>0.49673202614379086</v>
      </c>
      <c r="M72" s="17">
        <f t="shared" si="56"/>
        <v>0.45454545454545453</v>
      </c>
      <c r="N72" s="17">
        <f t="shared" si="56"/>
        <v>0.5813953488372093</v>
      </c>
      <c r="O72" s="17">
        <f t="shared" si="56"/>
        <v>0.5540540540540541</v>
      </c>
      <c r="P72" s="17">
        <f t="shared" si="56"/>
        <v>0.6333333333333333</v>
      </c>
      <c r="Q72" s="17">
        <f>Q64/Q66</f>
        <v>0.4659090909090909</v>
      </c>
      <c r="R72" s="17">
        <f>R64/R66</f>
        <v>0.52</v>
      </c>
      <c r="S72" s="17">
        <f t="shared" si="32"/>
        <v>0.5571985651635035</v>
      </c>
    </row>
  </sheetData>
  <sheetProtection/>
  <printOptions/>
  <pageMargins left="0.36" right="0.31" top="0.28" bottom="0.33" header="0.25" footer="0.26"/>
  <pageSetup fitToHeight="2" fitToWidth="1" orientation="landscape" scale="79" r:id="rId3"/>
  <ignoredErrors>
    <ignoredError sqref="S3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AZGFD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JHeffelfinger</dc:creator>
  <cp:keywords/>
  <dc:description/>
  <cp:lastModifiedBy>Karen Klima</cp:lastModifiedBy>
  <cp:lastPrinted>2014-11-07T20:16:34Z</cp:lastPrinted>
  <dcterms:created xsi:type="dcterms:W3CDTF">2005-10-12T04:43:47Z</dcterms:created>
  <dcterms:modified xsi:type="dcterms:W3CDTF">2016-10-07T20:43:51Z</dcterms:modified>
  <cp:category/>
  <cp:version/>
  <cp:contentType/>
  <cp:contentStatus/>
</cp:coreProperties>
</file>